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ssamyna\Downloads\"/>
    </mc:Choice>
  </mc:AlternateContent>
  <xr:revisionPtr revIDLastSave="0" documentId="13_ncr:1_{8345CF6D-AB7F-466F-8193-56A4B0DE51F5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L1" sheetId="1" r:id="rId1"/>
    <sheet name="L2" sheetId="2" r:id="rId2"/>
    <sheet name="L3" sheetId="3" r:id="rId3"/>
    <sheet name="Total avec CDD 12 mois" sheetId="4" r:id="rId4"/>
  </sheets>
  <calcPr calcId="191029"/>
  <extLst>
    <ext uri="GoogleSheetsCustomDataVersion2">
      <go:sheetsCustomData xmlns:go="http://customooxmlschemas.google.com/" r:id="rId8" roundtripDataChecksum="E/TIgdFNO1HvuoBsna4ByYytAbZReUGNJSFoFVNIxvY="/>
    </ext>
  </extLst>
</workbook>
</file>

<file path=xl/calcChain.xml><?xml version="1.0" encoding="utf-8"?>
<calcChain xmlns="http://schemas.openxmlformats.org/spreadsheetml/2006/main">
  <c r="O4" i="4" l="1"/>
  <c r="C55" i="4" l="1"/>
  <c r="B55" i="4"/>
  <c r="A55" i="4" s="1"/>
  <c r="C45" i="4"/>
  <c r="B45" i="4"/>
  <c r="A45" i="4"/>
  <c r="B33" i="4"/>
  <c r="I16" i="4"/>
  <c r="F16" i="4"/>
  <c r="H16" i="4" s="1"/>
  <c r="H15" i="4"/>
  <c r="G14" i="4"/>
  <c r="I14" i="4" s="1"/>
  <c r="F14" i="4"/>
  <c r="J14" i="4" s="1"/>
  <c r="K7" i="4"/>
  <c r="G6" i="4"/>
  <c r="K5" i="4"/>
  <c r="K4" i="4"/>
  <c r="G4" i="4"/>
  <c r="M35" i="3"/>
  <c r="L35" i="3"/>
  <c r="K34" i="3"/>
  <c r="J34" i="3"/>
  <c r="E34" i="3" s="1"/>
  <c r="F34" i="3"/>
  <c r="K33" i="3"/>
  <c r="F33" i="3" s="1"/>
  <c r="J33" i="3"/>
  <c r="E33" i="3" s="1"/>
  <c r="K32" i="3"/>
  <c r="F32" i="3" s="1"/>
  <c r="J32" i="3"/>
  <c r="E32" i="3"/>
  <c r="K31" i="3"/>
  <c r="J31" i="3"/>
  <c r="K29" i="3"/>
  <c r="J29" i="3"/>
  <c r="K28" i="3"/>
  <c r="J28" i="3"/>
  <c r="E28" i="3" s="1"/>
  <c r="F28" i="3"/>
  <c r="K27" i="3"/>
  <c r="F26" i="3" s="1"/>
  <c r="J27" i="3"/>
  <c r="K26" i="3"/>
  <c r="J26" i="3"/>
  <c r="E26" i="3" s="1"/>
  <c r="K25" i="3"/>
  <c r="J25" i="3"/>
  <c r="G5" i="4" s="1"/>
  <c r="F25" i="3"/>
  <c r="E25" i="3"/>
  <c r="K24" i="3"/>
  <c r="J24" i="3"/>
  <c r="F24" i="3"/>
  <c r="E24" i="3"/>
  <c r="K23" i="3"/>
  <c r="J23" i="3"/>
  <c r="E22" i="3" s="1"/>
  <c r="K22" i="3"/>
  <c r="F22" i="3" s="1"/>
  <c r="J22" i="3"/>
  <c r="G9" i="4" s="1"/>
  <c r="L19" i="3"/>
  <c r="K18" i="3"/>
  <c r="F18" i="3" s="1"/>
  <c r="J18" i="3"/>
  <c r="E18" i="3" s="1"/>
  <c r="K17" i="3"/>
  <c r="J17" i="3"/>
  <c r="E16" i="3" s="1"/>
  <c r="K16" i="3"/>
  <c r="J16" i="3"/>
  <c r="F16" i="3"/>
  <c r="K15" i="3"/>
  <c r="J15" i="3"/>
  <c r="E15" i="3" s="1"/>
  <c r="F15" i="3"/>
  <c r="K14" i="3"/>
  <c r="J14" i="3"/>
  <c r="K13" i="3"/>
  <c r="F13" i="3" s="1"/>
  <c r="J13" i="3"/>
  <c r="E13" i="3" s="1"/>
  <c r="K12" i="3"/>
  <c r="J12" i="3"/>
  <c r="F8" i="4" s="1"/>
  <c r="K11" i="3"/>
  <c r="J11" i="3"/>
  <c r="F9" i="4" s="1"/>
  <c r="M10" i="3"/>
  <c r="K10" i="3" s="1"/>
  <c r="J9" i="3"/>
  <c r="K8" i="3"/>
  <c r="F7" i="3" s="1"/>
  <c r="J8" i="3"/>
  <c r="K7" i="3"/>
  <c r="K19" i="3" s="1"/>
  <c r="J7" i="3"/>
  <c r="F7" i="4" s="1"/>
  <c r="L41" i="2"/>
  <c r="M40" i="2"/>
  <c r="K40" i="2" s="1"/>
  <c r="F40" i="2" s="1"/>
  <c r="M39" i="2"/>
  <c r="K39" i="2"/>
  <c r="J39" i="2"/>
  <c r="F39" i="2"/>
  <c r="E39" i="2"/>
  <c r="M38" i="2"/>
  <c r="K38" i="2" s="1"/>
  <c r="J38" i="2"/>
  <c r="M37" i="2"/>
  <c r="J37" i="2" s="1"/>
  <c r="K37" i="2"/>
  <c r="M36" i="2"/>
  <c r="K36" i="2" s="1"/>
  <c r="M33" i="2"/>
  <c r="J33" i="2" s="1"/>
  <c r="K33" i="2"/>
  <c r="F33" i="2" s="1"/>
  <c r="U31" i="2"/>
  <c r="M31" i="2"/>
  <c r="K31" i="2" s="1"/>
  <c r="N30" i="2"/>
  <c r="M30" i="2" s="1"/>
  <c r="M29" i="2"/>
  <c r="K29" i="2" s="1"/>
  <c r="M28" i="2"/>
  <c r="K28" i="2" s="1"/>
  <c r="K27" i="2"/>
  <c r="J27" i="2"/>
  <c r="M26" i="2"/>
  <c r="K26" i="2" s="1"/>
  <c r="N23" i="2"/>
  <c r="L23" i="2"/>
  <c r="M22" i="2"/>
  <c r="K22" i="2"/>
  <c r="J22" i="2"/>
  <c r="D8" i="4" s="1"/>
  <c r="F22" i="2"/>
  <c r="M21" i="2"/>
  <c r="K21" i="2"/>
  <c r="J21" i="2"/>
  <c r="F21" i="2"/>
  <c r="M20" i="2"/>
  <c r="K20" i="2"/>
  <c r="J20" i="2"/>
  <c r="M19" i="2"/>
  <c r="K19" i="2" s="1"/>
  <c r="J19" i="2"/>
  <c r="M18" i="2"/>
  <c r="K18" i="2"/>
  <c r="J18" i="2"/>
  <c r="D13" i="4" s="1"/>
  <c r="M17" i="2"/>
  <c r="K17" i="2" s="1"/>
  <c r="M16" i="2"/>
  <c r="K16" i="2"/>
  <c r="F15" i="2" s="1"/>
  <c r="J16" i="2"/>
  <c r="M15" i="2"/>
  <c r="K15" i="2"/>
  <c r="J15" i="2"/>
  <c r="M14" i="2"/>
  <c r="J14" i="2" s="1"/>
  <c r="D9" i="4" s="1"/>
  <c r="K14" i="2"/>
  <c r="M13" i="2"/>
  <c r="K13" i="2"/>
  <c r="F13" i="2" s="1"/>
  <c r="J13" i="2"/>
  <c r="D6" i="4" s="1"/>
  <c r="M12" i="2"/>
  <c r="K12" i="2"/>
  <c r="F12" i="2" s="1"/>
  <c r="J12" i="2"/>
  <c r="D4" i="4" s="1"/>
  <c r="M11" i="2"/>
  <c r="K11" i="2" s="1"/>
  <c r="F11" i="2" s="1"/>
  <c r="J11" i="2"/>
  <c r="D5" i="4" s="1"/>
  <c r="E11" i="2"/>
  <c r="M10" i="2"/>
  <c r="K10" i="2"/>
  <c r="J10" i="2"/>
  <c r="U28" i="2" s="1"/>
  <c r="M9" i="2"/>
  <c r="M23" i="2" s="1"/>
  <c r="N47" i="1"/>
  <c r="L47" i="1"/>
  <c r="M45" i="1"/>
  <c r="K45" i="1" s="1"/>
  <c r="F45" i="1" s="1"/>
  <c r="M44" i="1"/>
  <c r="J44" i="1" s="1"/>
  <c r="K44" i="1"/>
  <c r="F44" i="1" s="1"/>
  <c r="M42" i="1"/>
  <c r="J42" i="1" s="1"/>
  <c r="M41" i="1"/>
  <c r="J41" i="1" s="1"/>
  <c r="M40" i="1"/>
  <c r="K40" i="1"/>
  <c r="J40" i="1"/>
  <c r="C15" i="4" s="1"/>
  <c r="M38" i="1"/>
  <c r="K38" i="1" s="1"/>
  <c r="J38" i="1"/>
  <c r="M37" i="1"/>
  <c r="J37" i="1" s="1"/>
  <c r="E37" i="1" s="1"/>
  <c r="K37" i="1"/>
  <c r="M36" i="1"/>
  <c r="J36" i="1" s="1"/>
  <c r="K36" i="1"/>
  <c r="M35" i="1"/>
  <c r="K35" i="1" s="1"/>
  <c r="M34" i="1"/>
  <c r="J34" i="1" s="1"/>
  <c r="M33" i="1"/>
  <c r="K33" i="1" s="1"/>
  <c r="J33" i="1"/>
  <c r="I11" i="4" s="1"/>
  <c r="M32" i="1"/>
  <c r="K32" i="1" s="1"/>
  <c r="M31" i="1"/>
  <c r="K31" i="1" s="1"/>
  <c r="M30" i="1"/>
  <c r="K30" i="1"/>
  <c r="J30" i="1"/>
  <c r="N26" i="1"/>
  <c r="L26" i="1"/>
  <c r="M25" i="1"/>
  <c r="K25" i="1"/>
  <c r="F25" i="1" s="1"/>
  <c r="J25" i="1"/>
  <c r="B8" i="4" s="1"/>
  <c r="M24" i="1"/>
  <c r="K24" i="1" s="1"/>
  <c r="F24" i="1" s="1"/>
  <c r="M23" i="1"/>
  <c r="K23" i="1" s="1"/>
  <c r="F23" i="1" s="1"/>
  <c r="M22" i="1"/>
  <c r="K22" i="1"/>
  <c r="J22" i="1"/>
  <c r="B12" i="4" s="1"/>
  <c r="F22" i="1"/>
  <c r="E22" i="1"/>
  <c r="M21" i="1"/>
  <c r="J21" i="1" s="1"/>
  <c r="K21" i="1"/>
  <c r="F21" i="1" s="1"/>
  <c r="M20" i="1"/>
  <c r="K20" i="1" s="1"/>
  <c r="F20" i="1" s="1"/>
  <c r="M19" i="1"/>
  <c r="K19" i="1" s="1"/>
  <c r="M18" i="1"/>
  <c r="K18" i="1" s="1"/>
  <c r="J18" i="1"/>
  <c r="M17" i="1"/>
  <c r="J17" i="1" s="1"/>
  <c r="K17" i="1"/>
  <c r="K16" i="1"/>
  <c r="J16" i="1"/>
  <c r="M15" i="1"/>
  <c r="M14" i="1"/>
  <c r="K14" i="1"/>
  <c r="J14" i="1"/>
  <c r="M13" i="1"/>
  <c r="K13" i="1"/>
  <c r="J13" i="1"/>
  <c r="M12" i="1"/>
  <c r="J12" i="1" s="1"/>
  <c r="K12" i="1"/>
  <c r="F12" i="1"/>
  <c r="M11" i="1"/>
  <c r="K11" i="1"/>
  <c r="J11" i="1"/>
  <c r="M10" i="1"/>
  <c r="J10" i="1" s="1"/>
  <c r="K10" i="1"/>
  <c r="M9" i="1"/>
  <c r="K9" i="1"/>
  <c r="F37" i="1" l="1"/>
  <c r="J31" i="1"/>
  <c r="E30" i="1"/>
  <c r="J23" i="1"/>
  <c r="E23" i="1" s="1"/>
  <c r="J45" i="1"/>
  <c r="C8" i="4" s="1"/>
  <c r="F32" i="1"/>
  <c r="K41" i="1"/>
  <c r="F41" i="1" s="1"/>
  <c r="M47" i="1"/>
  <c r="M26" i="1"/>
  <c r="K34" i="1"/>
  <c r="K47" i="1" s="1"/>
  <c r="K42" i="1"/>
  <c r="F42" i="1" s="1"/>
  <c r="B6" i="4"/>
  <c r="H6" i="4" s="1"/>
  <c r="H8" i="4"/>
  <c r="E12" i="1"/>
  <c r="J30" i="2"/>
  <c r="K30" i="2"/>
  <c r="E33" i="2"/>
  <c r="H9" i="4"/>
  <c r="K26" i="1"/>
  <c r="J15" i="4"/>
  <c r="I15" i="4"/>
  <c r="F30" i="1"/>
  <c r="E21" i="1"/>
  <c r="H12" i="4"/>
  <c r="H13" i="4"/>
  <c r="E44" i="1"/>
  <c r="F16" i="1"/>
  <c r="E41" i="1"/>
  <c r="C12" i="4"/>
  <c r="I12" i="4" s="1"/>
  <c r="K41" i="2"/>
  <c r="E42" i="1"/>
  <c r="C5" i="4"/>
  <c r="I5" i="4" s="1"/>
  <c r="E9" i="4"/>
  <c r="I9" i="4" s="1"/>
  <c r="M41" i="2"/>
  <c r="F9" i="1"/>
  <c r="J32" i="1"/>
  <c r="J26" i="2"/>
  <c r="J31" i="2"/>
  <c r="I10" i="4" s="1"/>
  <c r="N41" i="2"/>
  <c r="J35" i="3"/>
  <c r="J16" i="4"/>
  <c r="J19" i="1"/>
  <c r="E16" i="1" s="1"/>
  <c r="E12" i="2"/>
  <c r="J9" i="1"/>
  <c r="E21" i="2"/>
  <c r="K35" i="3"/>
  <c r="G8" i="4"/>
  <c r="H14" i="4"/>
  <c r="C33" i="4"/>
  <c r="A33" i="4" s="1"/>
  <c r="C4" i="4"/>
  <c r="J19" i="3"/>
  <c r="J20" i="1"/>
  <c r="E20" i="1" s="1"/>
  <c r="J9" i="2"/>
  <c r="E13" i="2"/>
  <c r="J17" i="2"/>
  <c r="E15" i="2" s="1"/>
  <c r="J28" i="2"/>
  <c r="K9" i="2"/>
  <c r="E22" i="2"/>
  <c r="J24" i="1"/>
  <c r="J35" i="1"/>
  <c r="E45" i="1"/>
  <c r="J29" i="2"/>
  <c r="E6" i="4" s="1"/>
  <c r="J36" i="2"/>
  <c r="E13" i="4" s="1"/>
  <c r="I13" i="4" s="1"/>
  <c r="J40" i="2"/>
  <c r="J10" i="3"/>
  <c r="E7" i="3" s="1"/>
  <c r="M19" i="3"/>
  <c r="E25" i="1"/>
  <c r="J9" i="4" l="1"/>
  <c r="L9" i="4" s="1"/>
  <c r="O9" i="4" s="1"/>
  <c r="J13" i="4"/>
  <c r="J12" i="4"/>
  <c r="R41" i="2"/>
  <c r="I6" i="4"/>
  <c r="J6" i="4"/>
  <c r="L6" i="4" s="1"/>
  <c r="O6" i="4" s="1"/>
  <c r="I4" i="4"/>
  <c r="E9" i="2"/>
  <c r="J23" i="2"/>
  <c r="D7" i="4"/>
  <c r="E32" i="1"/>
  <c r="C7" i="4"/>
  <c r="J41" i="2"/>
  <c r="E7" i="4"/>
  <c r="J47" i="1"/>
  <c r="E40" i="2"/>
  <c r="E8" i="4"/>
  <c r="F4" i="4"/>
  <c r="H4" i="4" s="1"/>
  <c r="E24" i="1"/>
  <c r="B5" i="4"/>
  <c r="E9" i="1"/>
  <c r="J26" i="1"/>
  <c r="J11" i="4"/>
  <c r="H11" i="4"/>
  <c r="B7" i="4"/>
  <c r="K23" i="2"/>
  <c r="F9" i="2"/>
  <c r="J10" i="4"/>
  <c r="L10" i="4" s="1"/>
  <c r="O10" i="4" s="1"/>
  <c r="H10" i="4"/>
  <c r="J7" i="4" l="1"/>
  <c r="L7" i="4" s="1"/>
  <c r="O7" i="4" s="1"/>
  <c r="H7" i="4"/>
  <c r="J8" i="4"/>
  <c r="L8" i="4" s="1"/>
  <c r="O8" i="4" s="1"/>
  <c r="I8" i="4"/>
  <c r="I7" i="4"/>
  <c r="J5" i="4"/>
  <c r="L5" i="4" s="1"/>
  <c r="O5" i="4" s="1"/>
  <c r="H5" i="4"/>
  <c r="J4" i="4"/>
  <c r="L4" i="4" s="1"/>
</calcChain>
</file>

<file path=xl/sharedStrings.xml><?xml version="1.0" encoding="utf-8"?>
<sst xmlns="http://schemas.openxmlformats.org/spreadsheetml/2006/main" count="423" uniqueCount="246">
  <si>
    <t>L1 Géo</t>
  </si>
  <si>
    <t>3 groupes de TD</t>
  </si>
  <si>
    <t>effectif total de la promo : 120</t>
  </si>
  <si>
    <t>effectif d'un groupe de TD : 40</t>
  </si>
  <si>
    <t>TOTAL UE prés.</t>
  </si>
  <si>
    <t>Nombre de gpe TD</t>
  </si>
  <si>
    <t>x3</t>
  </si>
  <si>
    <t>UE</t>
  </si>
  <si>
    <t>CODE</t>
  </si>
  <si>
    <t>L1 (semestre 1)</t>
  </si>
  <si>
    <t>TOTAL UE ETD</t>
  </si>
  <si>
    <t>intervenant</t>
  </si>
  <si>
    <t>CC</t>
  </si>
  <si>
    <t>heures ETD</t>
  </si>
  <si>
    <t>heures présentiel</t>
  </si>
  <si>
    <t>CM</t>
  </si>
  <si>
    <t>TD total</t>
  </si>
  <si>
    <t>TD</t>
  </si>
  <si>
    <t>terrain</t>
  </si>
  <si>
    <t>SALLE SPECIFIQUE</t>
  </si>
  <si>
    <t xml:space="preserve">Info et remarques </t>
  </si>
  <si>
    <t>L1</t>
  </si>
  <si>
    <t>UE1</t>
  </si>
  <si>
    <t>GE1ECUE1.1</t>
  </si>
  <si>
    <t>Géographie Changements globaux impacts locaux</t>
  </si>
  <si>
    <t>LE DUFF</t>
  </si>
  <si>
    <t>GE1ECUE1.2</t>
  </si>
  <si>
    <t>Outils et fondements de l'analyse territoriale 1</t>
  </si>
  <si>
    <t>JACQUES</t>
  </si>
  <si>
    <t>partie cartographie</t>
  </si>
  <si>
    <t>AUBRY</t>
  </si>
  <si>
    <t xml:space="preserve">CM paysages </t>
  </si>
  <si>
    <t>TD paysages</t>
  </si>
  <si>
    <t>GE1ECUE 1.3</t>
  </si>
  <si>
    <t>Géomorphologie dynamique (Géographie thématique de l'eau)</t>
  </si>
  <si>
    <t>MCF CORTEZZI</t>
  </si>
  <si>
    <t>info 3</t>
  </si>
  <si>
    <t>besoin salle info et CDU pour certains TD</t>
  </si>
  <si>
    <t>GE1ECUE1.4</t>
  </si>
  <si>
    <t>Géographie de la France</t>
  </si>
  <si>
    <t>UE 2</t>
  </si>
  <si>
    <t>GE2ECUE2.1</t>
  </si>
  <si>
    <t>Informatique</t>
  </si>
  <si>
    <t>GE2ECUE2.2</t>
  </si>
  <si>
    <t>LV Majeur Anglais</t>
  </si>
  <si>
    <t xml:space="preserve">OMAR FOUNDI Surfahati </t>
  </si>
  <si>
    <t>GE2ECUE 2.3</t>
  </si>
  <si>
    <t>Méthodologie du travail universitaire, cartable numérique</t>
  </si>
  <si>
    <t xml:space="preserve">1) webmails, Moodle salle info, 2)  biblio, recherche CDU, plagiat, sources salle info,  3) commenter un graph, un tableau </t>
  </si>
  <si>
    <t>GE2ECUE3.1</t>
  </si>
  <si>
    <t>LV Mineure (expression ecrite)</t>
  </si>
  <si>
    <t>UE3</t>
  </si>
  <si>
    <t>GE2EUCUE3.2</t>
  </si>
  <si>
    <t>Introduction à l'histoire 1 (historiographie et médiéval ?)</t>
  </si>
  <si>
    <t>THILLE</t>
  </si>
  <si>
    <t>L1 (semestre 2)</t>
  </si>
  <si>
    <t>UE4</t>
  </si>
  <si>
    <t>GE2ECUE4.1</t>
  </si>
  <si>
    <t>Dynamiques spatiales et environnementales</t>
  </si>
  <si>
    <t>JEANSON</t>
  </si>
  <si>
    <t>GE2ECUE 4.2</t>
  </si>
  <si>
    <t>Outils et fondements de l'analyse territoriale 2</t>
  </si>
  <si>
    <t>partie carto</t>
  </si>
  <si>
    <t>partie statistiques salle info 3</t>
  </si>
  <si>
    <t>TD paysage</t>
  </si>
  <si>
    <t>GE2ECUE 4.3</t>
  </si>
  <si>
    <t>Genèse et enjeux de l'Aménagement du territoire</t>
  </si>
  <si>
    <t>UE5</t>
  </si>
  <si>
    <t>GE2ECUE 5.1</t>
  </si>
  <si>
    <t>SAID Ayad</t>
  </si>
  <si>
    <t>salle info 3</t>
  </si>
  <si>
    <t>GE2ECUE 5.2</t>
  </si>
  <si>
    <t>LV Majeure : d'anglais</t>
  </si>
  <si>
    <t>GE2ECUE 5.3</t>
  </si>
  <si>
    <t>Méthodologie du travail universitaire</t>
  </si>
  <si>
    <t xml:space="preserve">LE DUFF </t>
  </si>
  <si>
    <t>méthodologie d'un dossier, rédaction ? biblio ?</t>
  </si>
  <si>
    <t>UE6</t>
  </si>
  <si>
    <t>GE2ECUE6.1</t>
  </si>
  <si>
    <t>LV mineure (expression écrite)</t>
  </si>
  <si>
    <t>Introduction à l’Histoire 2 (Les
relations internationales de 1945 à 1991 ?)</t>
  </si>
  <si>
    <t>GE2ECUE 6.2</t>
  </si>
  <si>
    <t>Géo - semestre 3 et 4</t>
  </si>
  <si>
    <t>L2 Géo</t>
  </si>
  <si>
    <t>1 groupe de TD</t>
  </si>
  <si>
    <t>effectif total de la promo : 40</t>
  </si>
  <si>
    <t>Nombre de gpe de TD</t>
  </si>
  <si>
    <t>L2 (semestre 3)</t>
  </si>
  <si>
    <t>L2</t>
  </si>
  <si>
    <t>GE3ECUE1.1</t>
  </si>
  <si>
    <t>Géographie urbaine</t>
  </si>
  <si>
    <t>GE3ECUE1.2</t>
  </si>
  <si>
    <t>Géo de la pop et de la santée (= Les îles et sociétés du SO de l'OI)</t>
  </si>
  <si>
    <t>GE3ECUE1.3</t>
  </si>
  <si>
    <t>Géographie des climats</t>
  </si>
  <si>
    <t>GE3ECUE 1.4</t>
  </si>
  <si>
    <t>Cartographie et SIG niveau 1</t>
  </si>
  <si>
    <t>info</t>
  </si>
  <si>
    <t xml:space="preserve"> 5 séance de 2h en salle normale et 2 derniers TD de 3h en salle info</t>
  </si>
  <si>
    <t>COTTEREAU</t>
  </si>
  <si>
    <t xml:space="preserve">DAO (Inkscape, carto) salle info </t>
  </si>
  <si>
    <t>UE2</t>
  </si>
  <si>
    <t>GE3ECUE2.1</t>
  </si>
  <si>
    <t>Dynamique des milieux naturels</t>
  </si>
  <si>
    <t xml:space="preserve"> AUBRY </t>
  </si>
  <si>
    <t>GE3ECUE3</t>
  </si>
  <si>
    <t>Cécile Aspart</t>
  </si>
  <si>
    <t>GE3ECUE4.1</t>
  </si>
  <si>
    <t>PPP</t>
  </si>
  <si>
    <t xml:space="preserve">présentation, monde de l'entreprise, se présenter, prendre contact, </t>
  </si>
  <si>
    <t>séance CV lettre motiv, entretien oral ?</t>
  </si>
  <si>
    <t>GE3ECUE5.1</t>
  </si>
  <si>
    <t>LV mineure (expression ecrite)</t>
  </si>
  <si>
    <t>GE3ECUE5.2</t>
  </si>
  <si>
    <t>Culture générale : Histoire 1 (Antiquité 1)</t>
  </si>
  <si>
    <t>L2 (semestre 4)</t>
  </si>
  <si>
    <t>GE4ECUE6.1</t>
  </si>
  <si>
    <t>Géographie rurale</t>
  </si>
  <si>
    <t>GE4ECUE6.2</t>
  </si>
  <si>
    <t>Géographie économique, des services et du tourisme (Géographie de Mayotte)</t>
  </si>
  <si>
    <t>GE4ECUE6.3</t>
  </si>
  <si>
    <t xml:space="preserve">Géomorphologie structurale </t>
  </si>
  <si>
    <t>sortie terrain de 5h inclue dans les TD</t>
  </si>
  <si>
    <t>GE4ECUE6.4</t>
  </si>
  <si>
    <t>Statistiques</t>
  </si>
  <si>
    <t>salle info à chaque fois ? Stat</t>
  </si>
  <si>
    <t>initiation philcarto, phildigit</t>
  </si>
  <si>
    <t>UE7</t>
  </si>
  <si>
    <t>GE4ECUE7.1</t>
  </si>
  <si>
    <t>Label PP : Acteurs et instruments de l'aménagement et de l'urbanisme (pratique de terrain)</t>
  </si>
  <si>
    <t>x</t>
  </si>
  <si>
    <t>sortie terrain bloc cyclonique</t>
  </si>
  <si>
    <t>UE8</t>
  </si>
  <si>
    <t>GE4UE8</t>
  </si>
  <si>
    <t>UE9</t>
  </si>
  <si>
    <t>GE4ECUE9.3</t>
  </si>
  <si>
    <t>séance orientation</t>
  </si>
  <si>
    <t>expériences, échange, voir recherche entretiens ?</t>
  </si>
  <si>
    <t>UE10</t>
  </si>
  <si>
    <t>GE4ECUE10.1</t>
  </si>
  <si>
    <t>Culture générale : Histoire 2 (Antiquité 2)</t>
  </si>
  <si>
    <t>GE4ECUE10.2</t>
  </si>
  <si>
    <t>Culture générale : Histoire 3 (Epoque moderne et contemporaine)</t>
  </si>
  <si>
    <t>Géo - semestre 5 et 6</t>
  </si>
  <si>
    <t>L3 Géo</t>
  </si>
  <si>
    <t>TOTAL UE prés</t>
  </si>
  <si>
    <t>nombre de groupe de TD</t>
  </si>
  <si>
    <t>L3 (semestre 5)</t>
  </si>
  <si>
    <t>TD total en salle</t>
  </si>
  <si>
    <t>terrain = TD</t>
  </si>
  <si>
    <t>L3</t>
  </si>
  <si>
    <t>GE5ECUE1.1</t>
  </si>
  <si>
    <t>Géographie des pays développés</t>
  </si>
  <si>
    <t>GE5ECUE1.2</t>
  </si>
  <si>
    <t>Géomorphologie appliquée</t>
  </si>
  <si>
    <t>GE5ECUE1.3</t>
  </si>
  <si>
    <t>Enquêtes et analyse multivariées</t>
  </si>
  <si>
    <t>SALLE INFO</t>
  </si>
  <si>
    <t>GE5ECUE1.4</t>
  </si>
  <si>
    <t>Epistémologie de la géographie (Grands défis : géopolitique et culturelle)</t>
  </si>
  <si>
    <t>GE5ECUE2.1</t>
  </si>
  <si>
    <t>Géographie des espaces convoités et d'interface</t>
  </si>
  <si>
    <t>Vincent Massinon</t>
  </si>
  <si>
    <t>GE5ECUE4.1</t>
  </si>
  <si>
    <t>Humanité écologique : Initiation à l'écologie marine)</t>
  </si>
  <si>
    <t>Laura Megevand</t>
  </si>
  <si>
    <t>GE5ECUE4.2</t>
  </si>
  <si>
    <t>Culture générale : Histoire (la France Moderne)</t>
  </si>
  <si>
    <t>L3 (semestre 6)</t>
  </si>
  <si>
    <t>GE6ECUE 5.1</t>
  </si>
  <si>
    <t>Géographie du développement</t>
  </si>
  <si>
    <t>GE6ECUE5.2</t>
  </si>
  <si>
    <t>Risques climatiques et littoraux</t>
  </si>
  <si>
    <t>GE6ECUE5.3</t>
  </si>
  <si>
    <t>Transports, mobilités, échanges</t>
  </si>
  <si>
    <t>GE6ECUE5.4</t>
  </si>
  <si>
    <t>Analyse spatiale</t>
  </si>
  <si>
    <t xml:space="preserve">JEANSON </t>
  </si>
  <si>
    <t>GE6ECUE5.5</t>
  </si>
  <si>
    <t>SIG niveau 2</t>
  </si>
  <si>
    <t>GE6ECUE6.1</t>
  </si>
  <si>
    <t>GE6ECUE6.2</t>
  </si>
  <si>
    <t>Stage et rapport de stage  (1j par semaine mardi + 1 semaine)</t>
  </si>
  <si>
    <t>Comité Pédagogique</t>
  </si>
  <si>
    <t>GE6ECUE8.1</t>
  </si>
  <si>
    <t>Culture générale (environnements et sociétés du passé)</t>
  </si>
  <si>
    <t>GE6ECUE8.2</t>
  </si>
  <si>
    <t>De la conquête coloniale française aux indépendances: du système colonial à la décolonisation</t>
  </si>
  <si>
    <t>Nouvelle Maquette</t>
  </si>
  <si>
    <t>S1</t>
  </si>
  <si>
    <t>S2</t>
  </si>
  <si>
    <t>S3</t>
  </si>
  <si>
    <t>S4</t>
  </si>
  <si>
    <t>S5</t>
  </si>
  <si>
    <t>S6</t>
  </si>
  <si>
    <t>Total sem impair</t>
  </si>
  <si>
    <t>Total sem pair</t>
  </si>
  <si>
    <t>TOTAL</t>
  </si>
  <si>
    <t>Charge admi en + suivi stage L3</t>
  </si>
  <si>
    <t>TOTAL 2025-2026</t>
  </si>
  <si>
    <t>service statutaire</t>
  </si>
  <si>
    <t>heures comp</t>
  </si>
  <si>
    <t>Matthieu Jeanson</t>
  </si>
  <si>
    <t>Matthieu Le Duff</t>
  </si>
  <si>
    <t>Aline Aubry</t>
  </si>
  <si>
    <t>Jean Nicolas Jacques (PRAG Géo)</t>
  </si>
  <si>
    <t>Frantz Thille (PRAG Histoire)</t>
  </si>
  <si>
    <t>Victoire Cottereau</t>
  </si>
  <si>
    <t>ATER</t>
  </si>
  <si>
    <t xml:space="preserve">Vincent Massinon </t>
  </si>
  <si>
    <t>MEGEVAND Laura</t>
  </si>
  <si>
    <t>Charges admi</t>
  </si>
  <si>
    <t>hEq TD</t>
  </si>
  <si>
    <t>Parcoursup</t>
  </si>
  <si>
    <t>Stage L3</t>
  </si>
  <si>
    <t>Encadrement Master</t>
  </si>
  <si>
    <t>Co-Encadrement Thèse</t>
  </si>
  <si>
    <t>Coordination Licence</t>
  </si>
  <si>
    <t>décharge 50 %</t>
  </si>
  <si>
    <t>Victoire et JNJ</t>
  </si>
  <si>
    <t>Chef Département</t>
  </si>
  <si>
    <t>décharge 100 %</t>
  </si>
  <si>
    <t xml:space="preserve">ATER </t>
  </si>
  <si>
    <t>L1 S1 3 gpes TD paysage</t>
  </si>
  <si>
    <t xml:space="preserve">L1 S2 3 gpes TD Statistiques </t>
  </si>
  <si>
    <t>TD  S2 informatique L1</t>
  </si>
  <si>
    <t>L3 Initiation écologie marine</t>
  </si>
  <si>
    <t>Megevand Laura</t>
  </si>
  <si>
    <t>Anglais L1</t>
  </si>
  <si>
    <t>Anglais L3</t>
  </si>
  <si>
    <t>MCF eau Cortezzi</t>
  </si>
  <si>
    <t>L2 Label PP Pratique de terrain</t>
  </si>
  <si>
    <t xml:space="preserve">L2 S4 Statistiques et Carto stat </t>
  </si>
  <si>
    <t>L2 S3 PPP</t>
  </si>
  <si>
    <t>2026-2027</t>
  </si>
  <si>
    <t xml:space="preserve"> ATER</t>
  </si>
  <si>
    <t>L1 S2 3 gpe TD Outils et fondements analyses territoriales (paysage)</t>
  </si>
  <si>
    <t>TD S1 3 gpes TD informatique</t>
  </si>
  <si>
    <t>L1 Géo thématique de l'eau CM et 3 gpe TD</t>
  </si>
  <si>
    <t>L2 S3 Dynamique des milieux naturels</t>
  </si>
  <si>
    <t>L2 S4 PPP</t>
  </si>
  <si>
    <t>Anglais L2</t>
  </si>
  <si>
    <t>Expression écrite L1</t>
  </si>
  <si>
    <t>Expression écrite L2</t>
  </si>
  <si>
    <t>Total 162h</t>
  </si>
  <si>
    <t xml:space="preserve">VACATAIRES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</si>
</sst>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 x14ac:knownFonts="1">
    <font>
      <sz val="10"/>
      <color rgb="FF000000"/>
      <name val="Arial"/>
      <scheme val="minor"/>
    </font>
    <font>
      <b/>
      <sz val="14"/>
      <color rgb="FFFF0000"/>
      <name val="Arial"/>
    </font>
    <font>
      <sz val="14"/>
      <color rgb="FF000000"/>
      <name val="Arial"/>
    </font>
    <font>
      <b/>
      <sz val="11"/>
      <color rgb="FFFF0000"/>
      <name val="Calibri"/>
    </font>
    <font>
      <b/>
      <sz val="12"/>
      <color rgb="FF000000"/>
      <name val="Arial"/>
    </font>
    <font>
      <sz val="11"/>
      <color rgb="FF000000"/>
      <name val="Calibri"/>
    </font>
    <font>
      <b/>
      <sz val="12"/>
      <color rgb="FFFF0000"/>
      <name val="Arial"/>
    </font>
    <font>
      <b/>
      <sz val="11"/>
      <color rgb="FF000000"/>
      <name val="Calibri"/>
    </font>
    <font>
      <b/>
      <sz val="12"/>
      <color rgb="FF000000"/>
      <name val="Calibri"/>
    </font>
    <font>
      <b/>
      <sz val="8"/>
      <color rgb="FFFF0000"/>
      <name val="Arial"/>
    </font>
    <font>
      <sz val="8"/>
      <color rgb="FF000000"/>
      <name val="Calibri"/>
    </font>
    <font>
      <b/>
      <sz val="8"/>
      <color rgb="FF000000"/>
      <name val="Calibri"/>
    </font>
    <font>
      <b/>
      <sz val="16"/>
      <color rgb="FFFF0000"/>
      <name val="Calibri"/>
    </font>
    <font>
      <sz val="10"/>
      <color rgb="FF000000"/>
      <name val="Calibri"/>
    </font>
    <font>
      <b/>
      <sz val="9"/>
      <color rgb="FFFF0000"/>
      <name val="Arial"/>
    </font>
    <font>
      <b/>
      <sz val="11"/>
      <color rgb="FF000000"/>
      <name val="Times New Roman"/>
    </font>
    <font>
      <b/>
      <sz val="18"/>
      <color rgb="FF000000"/>
      <name val="Calibri"/>
    </font>
    <font>
      <sz val="10"/>
      <name val="Arial"/>
    </font>
    <font>
      <b/>
      <sz val="24"/>
      <color rgb="FF000000"/>
      <name val="Calibri"/>
    </font>
    <font>
      <b/>
      <sz val="14"/>
      <color rgb="FFFF0000"/>
      <name val="Calibri"/>
    </font>
    <font>
      <b/>
      <sz val="14"/>
      <color rgb="FF000000"/>
      <name val="Calibri"/>
    </font>
    <font>
      <b/>
      <sz val="22"/>
      <color rgb="FFFF0000"/>
      <name val="Arial"/>
    </font>
    <font>
      <sz val="12"/>
      <color rgb="FF000000"/>
      <name val="Calibri"/>
    </font>
    <font>
      <sz val="12"/>
      <color rgb="FF000000"/>
      <name val="Arial"/>
    </font>
    <font>
      <b/>
      <sz val="12"/>
      <color rgb="FF70AD47"/>
      <name val="Arial"/>
    </font>
    <font>
      <sz val="11"/>
      <color rgb="FF000000"/>
      <name val="Times New Roman"/>
    </font>
    <font>
      <sz val="12"/>
      <color rgb="FFFF0000"/>
      <name val="Arial"/>
    </font>
    <font>
      <sz val="10"/>
      <color theme="1"/>
      <name val="Arial"/>
    </font>
    <font>
      <sz val="10"/>
      <color rgb="FF000000"/>
      <name val="Arial"/>
    </font>
    <font>
      <sz val="11"/>
      <color rgb="FF0070C0"/>
      <name val="Times New Roman"/>
    </font>
    <font>
      <b/>
      <sz val="11"/>
      <color theme="1"/>
      <name val="Calibri"/>
    </font>
    <font>
      <sz val="11"/>
      <color rgb="FF0070C0"/>
      <name val="Calibri"/>
    </font>
    <font>
      <sz val="11"/>
      <color rgb="FF000000"/>
      <name val="Arial"/>
    </font>
    <font>
      <sz val="11"/>
      <color theme="1"/>
      <name val="Calibri"/>
    </font>
    <font>
      <sz val="11"/>
      <color rgb="FFFF0000"/>
      <name val="Calibri"/>
    </font>
    <font>
      <b/>
      <sz val="11"/>
      <color rgb="FF000000"/>
      <name val="Arial"/>
    </font>
    <font>
      <b/>
      <sz val="10"/>
      <color theme="1"/>
      <name val="Arial"/>
    </font>
    <font>
      <b/>
      <sz val="10"/>
      <color rgb="FFFF0000"/>
      <name val="Arial"/>
    </font>
    <font>
      <sz val="12"/>
      <color theme="1"/>
      <name val="Arial"/>
    </font>
    <font>
      <sz val="11"/>
      <color theme="1"/>
      <name val="Arial"/>
    </font>
    <font>
      <b/>
      <sz val="24"/>
      <color rgb="FFFF0000"/>
      <name val="Calibri"/>
    </font>
    <font>
      <sz val="11"/>
      <color rgb="FF5B9BD5"/>
      <name val="Arial"/>
    </font>
    <font>
      <sz val="11"/>
      <color rgb="FFFF0000"/>
      <name val="Arial"/>
    </font>
    <font>
      <i/>
      <sz val="12"/>
      <color rgb="FF000000"/>
      <name val="Arial"/>
    </font>
    <font>
      <b/>
      <sz val="12"/>
      <color rgb="FF0070C0"/>
      <name val="Calibri"/>
    </font>
    <font>
      <b/>
      <i/>
      <sz val="11"/>
      <color rgb="FFFF0000"/>
      <name val="Calibri"/>
    </font>
    <font>
      <b/>
      <sz val="11"/>
      <color rgb="FF0070C0"/>
      <name val="Calibri"/>
    </font>
    <font>
      <sz val="10"/>
      <color rgb="FFFF0000"/>
      <name val="Arial"/>
    </font>
    <font>
      <sz val="12"/>
      <color rgb="FFFF0000"/>
      <name val="Calibri"/>
    </font>
    <font>
      <b/>
      <sz val="18"/>
      <color rgb="FFFF0000"/>
      <name val="Calibri"/>
    </font>
    <font>
      <b/>
      <sz val="12"/>
      <color rgb="FF0070C0"/>
      <name val="Arial"/>
    </font>
    <font>
      <b/>
      <sz val="12"/>
      <color theme="1"/>
      <name val="Arial"/>
    </font>
    <font>
      <b/>
      <i/>
      <sz val="12"/>
      <color rgb="FF000000"/>
      <name val="Arial"/>
    </font>
    <font>
      <sz val="12"/>
      <color theme="1"/>
      <name val="Calibri"/>
    </font>
    <font>
      <b/>
      <i/>
      <sz val="11"/>
      <color rgb="FFED7D31"/>
      <name val="Calibri"/>
    </font>
    <font>
      <sz val="11"/>
      <color theme="4"/>
      <name val="Arial"/>
    </font>
    <font>
      <b/>
      <sz val="11"/>
      <color theme="4"/>
      <name val="Arial"/>
    </font>
    <font>
      <b/>
      <sz val="11"/>
      <color theme="1"/>
      <name val="Arial"/>
    </font>
    <font>
      <b/>
      <sz val="10"/>
      <color rgb="FF00B05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  <scheme val="minor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4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  <fill>
      <patternFill patternType="solid">
        <fgColor rgb="FFE69138"/>
        <bgColor rgb="FFE69138"/>
      </patternFill>
    </fill>
    <fill>
      <patternFill patternType="solid">
        <fgColor rgb="FF5B9BD5"/>
        <bgColor rgb="FF5B9BD5"/>
      </patternFill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A4C2F4"/>
        <bgColor rgb="FFA4C2F4"/>
      </patternFill>
    </fill>
    <fill>
      <patternFill patternType="solid">
        <fgColor rgb="FFFDE49A"/>
        <bgColor rgb="FFFDE49A"/>
      </patternFill>
    </fill>
    <fill>
      <patternFill patternType="solid">
        <fgColor theme="0"/>
        <bgColor theme="0"/>
      </patternFill>
    </fill>
    <fill>
      <patternFill patternType="solid">
        <fgColor rgb="FFB3CEFA"/>
        <bgColor rgb="FFB3CEFA"/>
      </patternFill>
    </fill>
    <fill>
      <patternFill patternType="solid">
        <fgColor rgb="FFFF00FF"/>
        <bgColor rgb="FFFF00FF"/>
      </patternFill>
    </fill>
    <fill>
      <patternFill patternType="solid">
        <fgColor rgb="FF00FF00"/>
        <bgColor rgb="FF00FF00"/>
      </patternFill>
    </fill>
    <fill>
      <patternFill patternType="solid">
        <fgColor rgb="FF70AD47"/>
        <bgColor rgb="FF70AD4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DE49A"/>
      </patternFill>
    </fill>
    <fill>
      <patternFill patternType="solid">
        <fgColor rgb="FFFFFF00"/>
        <bgColor rgb="FF00FF00"/>
      </patternFill>
    </fill>
    <fill>
      <patternFill patternType="solid">
        <fgColor theme="5" tint="0.79998168889431442"/>
        <bgColor rgb="FFFFFF0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8" fillId="3" borderId="5" xfId="0" applyFont="1" applyFill="1" applyBorder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4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 textRotation="90"/>
    </xf>
    <xf numFmtId="0" fontId="5" fillId="0" borderId="0" xfId="0" applyFont="1" applyAlignment="1">
      <alignment textRotation="90"/>
    </xf>
    <xf numFmtId="0" fontId="7" fillId="0" borderId="0" xfId="0" applyFont="1" applyAlignment="1">
      <alignment textRotation="90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5" fillId="0" borderId="7" xfId="0" applyFont="1" applyBorder="1"/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2" fillId="7" borderId="7" xfId="0" applyFont="1" applyFill="1" applyBorder="1" applyAlignment="1">
      <alignment horizontal="center"/>
    </xf>
    <xf numFmtId="0" fontId="22" fillId="8" borderId="7" xfId="0" applyFont="1" applyFill="1" applyBorder="1" applyAlignment="1">
      <alignment horizontal="center"/>
    </xf>
    <xf numFmtId="0" fontId="22" fillId="9" borderId="7" xfId="0" applyFont="1" applyFill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7" fillId="0" borderId="7" xfId="0" applyFont="1" applyBorder="1"/>
    <xf numFmtId="0" fontId="5" fillId="0" borderId="8" xfId="0" applyFont="1" applyBorder="1"/>
    <xf numFmtId="0" fontId="26" fillId="0" borderId="7" xfId="0" applyFont="1" applyBorder="1" applyAlignment="1">
      <alignment horizontal="center" vertical="center" wrapText="1"/>
    </xf>
    <xf numFmtId="0" fontId="27" fillId="0" borderId="9" xfId="0" applyFont="1" applyBorder="1"/>
    <xf numFmtId="0" fontId="28" fillId="0" borderId="0" xfId="0" applyFont="1"/>
    <xf numFmtId="0" fontId="23" fillId="0" borderId="7" xfId="0" applyFont="1" applyBorder="1" applyAlignment="1">
      <alignment horizontal="center" vertical="center"/>
    </xf>
    <xf numFmtId="0" fontId="29" fillId="0" borderId="7" xfId="0" applyFont="1" applyBorder="1"/>
    <xf numFmtId="0" fontId="30" fillId="0" borderId="8" xfId="0" applyFont="1" applyBorder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1" fillId="0" borderId="7" xfId="0" applyFont="1" applyBorder="1" applyAlignment="1">
      <alignment horizontal="center"/>
    </xf>
    <xf numFmtId="0" fontId="33" fillId="0" borderId="8" xfId="0" applyFont="1" applyBorder="1"/>
    <xf numFmtId="0" fontId="23" fillId="11" borderId="10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textRotation="90"/>
    </xf>
    <xf numFmtId="0" fontId="34" fillId="0" borderId="8" xfId="0" applyFont="1" applyBorder="1"/>
    <xf numFmtId="0" fontId="35" fillId="12" borderId="7" xfId="0" applyFont="1" applyFill="1" applyBorder="1" applyAlignment="1">
      <alignment horizontal="center"/>
    </xf>
    <xf numFmtId="0" fontId="5" fillId="0" borderId="8" xfId="0" applyFont="1" applyBorder="1" applyAlignment="1">
      <alignment vertical="top"/>
    </xf>
    <xf numFmtId="0" fontId="23" fillId="13" borderId="7" xfId="0" applyFont="1" applyFill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2" fillId="7" borderId="11" xfId="0" applyFont="1" applyFill="1" applyBorder="1" applyAlignment="1">
      <alignment horizontal="center"/>
    </xf>
    <xf numFmtId="0" fontId="22" fillId="8" borderId="11" xfId="0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14" borderId="5" xfId="0" applyFont="1" applyFill="1" applyBorder="1" applyAlignment="1">
      <alignment horizontal="center"/>
    </xf>
    <xf numFmtId="0" fontId="25" fillId="0" borderId="8" xfId="0" applyFont="1" applyBorder="1"/>
    <xf numFmtId="0" fontId="29" fillId="0" borderId="7" xfId="0" applyFont="1" applyBorder="1" applyAlignment="1">
      <alignment horizontal="center"/>
    </xf>
    <xf numFmtId="0" fontId="5" fillId="0" borderId="12" xfId="0" applyFont="1" applyBorder="1"/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/>
    </xf>
    <xf numFmtId="0" fontId="27" fillId="0" borderId="6" xfId="0" applyFont="1" applyBorder="1"/>
    <xf numFmtId="0" fontId="5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2" fillId="7" borderId="10" xfId="0" applyFont="1" applyFill="1" applyBorder="1" applyAlignment="1">
      <alignment horizontal="center"/>
    </xf>
    <xf numFmtId="0" fontId="22" fillId="8" borderId="10" xfId="0" applyFont="1" applyFill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25" fillId="0" borderId="1" xfId="0" applyFont="1" applyBorder="1"/>
    <xf numFmtId="0" fontId="5" fillId="0" borderId="14" xfId="0" applyFont="1" applyBorder="1"/>
    <xf numFmtId="0" fontId="22" fillId="0" borderId="15" xfId="0" applyFont="1" applyBorder="1" applyAlignment="1">
      <alignment horizontal="center" vertical="center"/>
    </xf>
    <xf numFmtId="0" fontId="27" fillId="0" borderId="0" xfId="0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5" fillId="0" borderId="0" xfId="0" applyFont="1"/>
    <xf numFmtId="0" fontId="15" fillId="0" borderId="0" xfId="0" applyFont="1"/>
    <xf numFmtId="0" fontId="23" fillId="0" borderId="0" xfId="0" applyFont="1"/>
    <xf numFmtId="0" fontId="21" fillId="0" borderId="7" xfId="0" applyFont="1" applyBorder="1" applyAlignment="1">
      <alignment horizontal="center"/>
    </xf>
    <xf numFmtId="0" fontId="36" fillId="7" borderId="5" xfId="0" applyFont="1" applyFill="1" applyBorder="1" applyAlignment="1">
      <alignment horizontal="center" textRotation="90"/>
    </xf>
    <xf numFmtId="0" fontId="5" fillId="0" borderId="7" xfId="0" applyFont="1" applyBorder="1"/>
    <xf numFmtId="0" fontId="7" fillId="0" borderId="7" xfId="0" applyFont="1" applyBorder="1" applyAlignment="1">
      <alignment horizontal="center" wrapText="1"/>
    </xf>
    <xf numFmtId="0" fontId="7" fillId="15" borderId="7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 textRotation="90"/>
    </xf>
    <xf numFmtId="0" fontId="5" fillId="0" borderId="7" xfId="0" applyFont="1" applyBorder="1" applyAlignment="1">
      <alignment horizontal="center" textRotation="90"/>
    </xf>
    <xf numFmtId="0" fontId="7" fillId="0" borderId="7" xfId="0" applyFont="1" applyBorder="1" applyAlignment="1">
      <alignment horizontal="center" textRotation="90"/>
    </xf>
    <xf numFmtId="0" fontId="37" fillId="0" borderId="0" xfId="0" applyFont="1" applyAlignment="1">
      <alignment horizontal="center"/>
    </xf>
    <xf numFmtId="0" fontId="22" fillId="0" borderId="13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0" fontId="34" fillId="11" borderId="7" xfId="0" applyFont="1" applyFill="1" applyBorder="1" applyAlignment="1">
      <alignment horizontal="center"/>
    </xf>
    <xf numFmtId="0" fontId="33" fillId="0" borderId="0" xfId="0" applyFont="1"/>
    <xf numFmtId="0" fontId="5" fillId="0" borderId="1" xfId="0" applyFont="1" applyBorder="1"/>
    <xf numFmtId="0" fontId="5" fillId="7" borderId="11" xfId="0" applyFont="1" applyFill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23" fillId="13" borderId="11" xfId="0" applyFont="1" applyFill="1" applyBorder="1" applyAlignment="1">
      <alignment horizontal="center"/>
    </xf>
    <xf numFmtId="0" fontId="28" fillId="0" borderId="7" xfId="0" applyFont="1" applyBorder="1"/>
    <xf numFmtId="0" fontId="5" fillId="0" borderId="0" xfId="0" applyFont="1" applyAlignment="1">
      <alignment horizontal="left"/>
    </xf>
    <xf numFmtId="0" fontId="32" fillId="14" borderId="7" xfId="0" applyFont="1" applyFill="1" applyBorder="1" applyAlignment="1">
      <alignment horizontal="center"/>
    </xf>
    <xf numFmtId="0" fontId="5" fillId="0" borderId="6" xfId="0" applyFont="1" applyBorder="1"/>
    <xf numFmtId="0" fontId="5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22" fillId="8" borderId="18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38" fillId="11" borderId="7" xfId="0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4" fillId="0" borderId="8" xfId="0" applyFont="1" applyBorder="1" applyAlignment="1">
      <alignment horizontal="center" vertical="center"/>
    </xf>
    <xf numFmtId="0" fontId="5" fillId="0" borderId="15" xfId="0" applyFont="1" applyBorder="1"/>
    <xf numFmtId="0" fontId="39" fillId="0" borderId="0" xfId="0" applyFont="1"/>
    <xf numFmtId="0" fontId="27" fillId="0" borderId="7" xfId="0" applyFont="1" applyBorder="1"/>
    <xf numFmtId="0" fontId="5" fillId="0" borderId="7" xfId="0" applyFont="1" applyBorder="1" applyAlignment="1">
      <alignment vertical="top"/>
    </xf>
    <xf numFmtId="0" fontId="38" fillId="0" borderId="7" xfId="0" applyFont="1" applyBorder="1" applyAlignment="1">
      <alignment horizontal="center"/>
    </xf>
    <xf numFmtId="0" fontId="32" fillId="14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22" fillId="8" borderId="7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2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0" fillId="3" borderId="5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6" borderId="5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0" fontId="26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32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0" fontId="23" fillId="7" borderId="7" xfId="0" applyFont="1" applyFill="1" applyBorder="1" applyAlignment="1">
      <alignment horizontal="center" vertical="center"/>
    </xf>
    <xf numFmtId="0" fontId="32" fillId="11" borderId="5" xfId="0" applyFont="1" applyFill="1" applyBorder="1" applyAlignment="1">
      <alignment vertical="top" wrapText="1"/>
    </xf>
    <xf numFmtId="0" fontId="41" fillId="0" borderId="0" xfId="0" applyFont="1" applyAlignment="1">
      <alignment wrapText="1"/>
    </xf>
    <xf numFmtId="0" fontId="5" fillId="0" borderId="0" xfId="0" applyFont="1" applyAlignment="1">
      <alignment horizontal="center" textRotation="90"/>
    </xf>
    <xf numFmtId="0" fontId="42" fillId="0" borderId="0" xfId="0" applyFont="1"/>
    <xf numFmtId="0" fontId="42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43" fillId="0" borderId="7" xfId="0" applyFont="1" applyBorder="1" applyAlignment="1">
      <alignment horizontal="center" vertical="center"/>
    </xf>
    <xf numFmtId="0" fontId="44" fillId="0" borderId="7" xfId="0" applyFont="1" applyBorder="1" applyAlignment="1">
      <alignment horizontal="center"/>
    </xf>
    <xf numFmtId="0" fontId="45" fillId="0" borderId="0" xfId="0" applyFont="1" applyAlignment="1">
      <alignment wrapText="1"/>
    </xf>
    <xf numFmtId="0" fontId="38" fillId="0" borderId="7" xfId="0" applyFont="1" applyBorder="1" applyAlignment="1">
      <alignment horizontal="center" vertical="center"/>
    </xf>
    <xf numFmtId="0" fontId="22" fillId="11" borderId="7" xfId="0" applyFont="1" applyFill="1" applyBorder="1" applyAlignment="1">
      <alignment horizontal="center"/>
    </xf>
    <xf numFmtId="0" fontId="44" fillId="11" borderId="7" xfId="0" applyFont="1" applyFill="1" applyBorder="1" applyAlignment="1">
      <alignment horizontal="center"/>
    </xf>
    <xf numFmtId="0" fontId="23" fillId="11" borderId="7" xfId="0" applyFont="1" applyFill="1" applyBorder="1" applyAlignment="1">
      <alignment horizontal="center" vertical="center"/>
    </xf>
    <xf numFmtId="0" fontId="7" fillId="11" borderId="19" xfId="0" applyFont="1" applyFill="1" applyBorder="1" applyAlignment="1">
      <alignment horizontal="center" textRotation="90"/>
    </xf>
    <xf numFmtId="0" fontId="39" fillId="0" borderId="0" xfId="0" applyFont="1" applyAlignment="1">
      <alignment wrapText="1"/>
    </xf>
    <xf numFmtId="0" fontId="24" fillId="0" borderId="7" xfId="0" applyFont="1" applyBorder="1" applyAlignment="1">
      <alignment horizontal="center"/>
    </xf>
    <xf numFmtId="0" fontId="23" fillId="11" borderId="7" xfId="0" applyFont="1" applyFill="1" applyBorder="1" applyAlignment="1">
      <alignment horizontal="center"/>
    </xf>
    <xf numFmtId="0" fontId="46" fillId="0" borderId="7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11" borderId="5" xfId="0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0" fontId="7" fillId="11" borderId="5" xfId="0" applyFont="1" applyFill="1" applyBorder="1" applyAlignment="1">
      <alignment horizontal="center" textRotation="90"/>
    </xf>
    <xf numFmtId="0" fontId="3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28" fillId="0" borderId="0" xfId="0" applyFont="1" applyAlignment="1">
      <alignment horizontal="center"/>
    </xf>
    <xf numFmtId="0" fontId="23" fillId="7" borderId="7" xfId="0" applyFont="1" applyFill="1" applyBorder="1" applyAlignment="1">
      <alignment horizontal="center"/>
    </xf>
    <xf numFmtId="0" fontId="23" fillId="8" borderId="7" xfId="0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26" fillId="7" borderId="7" xfId="0" applyFont="1" applyFill="1" applyBorder="1" applyAlignment="1">
      <alignment horizontal="center"/>
    </xf>
    <xf numFmtId="0" fontId="47" fillId="11" borderId="7" xfId="0" applyFont="1" applyFill="1" applyBorder="1" applyAlignment="1">
      <alignment horizontal="center"/>
    </xf>
    <xf numFmtId="0" fontId="48" fillId="9" borderId="7" xfId="0" applyFont="1" applyFill="1" applyBorder="1" applyAlignment="1">
      <alignment horizontal="center"/>
    </xf>
    <xf numFmtId="0" fontId="24" fillId="11" borderId="7" xfId="0" applyFont="1" applyFill="1" applyBorder="1" applyAlignment="1">
      <alignment horizontal="center" vertical="center"/>
    </xf>
    <xf numFmtId="0" fontId="22" fillId="11" borderId="7" xfId="0" applyFont="1" applyFill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47" fillId="0" borderId="0" xfId="0" applyFont="1"/>
    <xf numFmtId="9" fontId="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center" textRotation="90"/>
    </xf>
    <xf numFmtId="0" fontId="20" fillId="3" borderId="5" xfId="0" applyFont="1" applyFill="1" applyBorder="1"/>
    <xf numFmtId="0" fontId="7" fillId="3" borderId="5" xfId="0" applyFont="1" applyFill="1" applyBorder="1"/>
    <xf numFmtId="0" fontId="5" fillId="3" borderId="5" xfId="0" applyFont="1" applyFill="1" applyBorder="1"/>
    <xf numFmtId="0" fontId="49" fillId="3" borderId="5" xfId="0" applyFont="1" applyFill="1" applyBorder="1"/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5" borderId="5" xfId="0" applyFont="1" applyFill="1" applyBorder="1" applyAlignment="1">
      <alignment horizontal="center" wrapText="1"/>
    </xf>
    <xf numFmtId="0" fontId="38" fillId="0" borderId="7" xfId="0" applyFont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top" textRotation="90"/>
    </xf>
    <xf numFmtId="0" fontId="7" fillId="13" borderId="5" xfId="0" applyFont="1" applyFill="1" applyBorder="1" applyAlignment="1">
      <alignment horizontal="center" textRotation="90"/>
    </xf>
    <xf numFmtId="0" fontId="30" fillId="0" borderId="0" xfId="0" applyFont="1" applyAlignment="1">
      <alignment wrapText="1"/>
    </xf>
    <xf numFmtId="0" fontId="32" fillId="0" borderId="8" xfId="0" applyFont="1" applyBorder="1" applyAlignment="1">
      <alignment textRotation="90"/>
    </xf>
    <xf numFmtId="0" fontId="39" fillId="14" borderId="5" xfId="0" applyFont="1" applyFill="1" applyBorder="1"/>
    <xf numFmtId="0" fontId="50" fillId="0" borderId="7" xfId="0" applyFont="1" applyBorder="1" applyAlignment="1">
      <alignment horizontal="center" vertical="center"/>
    </xf>
    <xf numFmtId="0" fontId="39" fillId="14" borderId="5" xfId="0" applyFont="1" applyFill="1" applyBorder="1" applyAlignment="1">
      <alignment vertical="center"/>
    </xf>
    <xf numFmtId="0" fontId="7" fillId="0" borderId="8" xfId="0" applyFont="1" applyBorder="1" applyAlignment="1">
      <alignment horizontal="center" textRotation="90"/>
    </xf>
    <xf numFmtId="0" fontId="23" fillId="0" borderId="7" xfId="0" applyFont="1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22" fillId="0" borderId="7" xfId="0" applyFont="1" applyBorder="1" applyAlignment="1">
      <alignment vertical="top"/>
    </xf>
    <xf numFmtId="0" fontId="44" fillId="0" borderId="7" xfId="0" applyFont="1" applyBorder="1" applyAlignment="1">
      <alignment vertical="top"/>
    </xf>
    <xf numFmtId="0" fontId="23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top" wrapText="1"/>
    </xf>
    <xf numFmtId="0" fontId="22" fillId="0" borderId="0" xfId="0" applyFont="1" applyAlignment="1">
      <alignment vertical="top"/>
    </xf>
    <xf numFmtId="0" fontId="4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textRotation="90"/>
    </xf>
    <xf numFmtId="0" fontId="51" fillId="0" borderId="0" xfId="0" applyFont="1" applyAlignment="1">
      <alignment horizontal="center" textRotation="9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32" fillId="0" borderId="0" xfId="0" applyFont="1" applyAlignment="1">
      <alignment wrapText="1"/>
    </xf>
    <xf numFmtId="0" fontId="32" fillId="0" borderId="0" xfId="0" applyFont="1"/>
    <xf numFmtId="0" fontId="8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vertical="center" wrapText="1"/>
    </xf>
    <xf numFmtId="0" fontId="51" fillId="7" borderId="7" xfId="0" applyFont="1" applyFill="1" applyBorder="1" applyAlignment="1">
      <alignment horizontal="center" textRotation="90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90"/>
    </xf>
    <xf numFmtId="0" fontId="23" fillId="8" borderId="7" xfId="0" applyFont="1" applyFill="1" applyBorder="1" applyAlignment="1">
      <alignment horizontal="center"/>
    </xf>
    <xf numFmtId="0" fontId="28" fillId="9" borderId="7" xfId="0" applyFont="1" applyFill="1" applyBorder="1" applyAlignment="1">
      <alignment horizontal="center"/>
    </xf>
    <xf numFmtId="0" fontId="28" fillId="0" borderId="8" xfId="0" applyFont="1" applyBorder="1" applyAlignment="1">
      <alignment horizontal="center" textRotation="90"/>
    </xf>
    <xf numFmtId="0" fontId="32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26" fillId="0" borderId="7" xfId="0" applyFont="1" applyBorder="1" applyAlignment="1">
      <alignment horizontal="center" wrapText="1"/>
    </xf>
    <xf numFmtId="0" fontId="32" fillId="13" borderId="19" xfId="0" applyFont="1" applyFill="1" applyBorder="1" applyAlignment="1">
      <alignment horizontal="center" textRotation="90"/>
    </xf>
    <xf numFmtId="0" fontId="38" fillId="0" borderId="7" xfId="0" applyFont="1" applyBorder="1" applyAlignment="1">
      <alignment horizontal="center" wrapText="1"/>
    </xf>
    <xf numFmtId="0" fontId="52" fillId="0" borderId="7" xfId="0" applyFont="1" applyBorder="1" applyAlignment="1">
      <alignment horizontal="center" wrapText="1"/>
    </xf>
    <xf numFmtId="0" fontId="53" fillId="0" borderId="0" xfId="0" applyFont="1" applyAlignment="1">
      <alignment wrapText="1"/>
    </xf>
    <xf numFmtId="0" fontId="54" fillId="0" borderId="0" xfId="0" applyFont="1" applyAlignment="1">
      <alignment wrapText="1"/>
    </xf>
    <xf numFmtId="0" fontId="23" fillId="11" borderId="7" xfId="0" applyFont="1" applyFill="1" applyBorder="1" applyAlignment="1">
      <alignment horizontal="center" wrapText="1"/>
    </xf>
    <xf numFmtId="0" fontId="23" fillId="11" borderId="7" xfId="0" applyFont="1" applyFill="1" applyBorder="1" applyAlignment="1">
      <alignment horizontal="center" vertical="top" wrapText="1"/>
    </xf>
    <xf numFmtId="0" fontId="28" fillId="0" borderId="0" xfId="0" applyFont="1" applyAlignment="1">
      <alignment horizontal="center" textRotation="90"/>
    </xf>
    <xf numFmtId="0" fontId="55" fillId="7" borderId="5" xfId="0" applyFont="1" applyFill="1" applyBorder="1"/>
    <xf numFmtId="0" fontId="32" fillId="7" borderId="5" xfId="0" applyFont="1" applyFill="1" applyBorder="1"/>
    <xf numFmtId="0" fontId="56" fillId="7" borderId="5" xfId="0" applyFont="1" applyFill="1" applyBorder="1" applyAlignment="1">
      <alignment wrapText="1"/>
    </xf>
    <xf numFmtId="0" fontId="35" fillId="7" borderId="5" xfId="0" applyFont="1" applyFill="1" applyBorder="1" applyAlignment="1">
      <alignment wrapText="1"/>
    </xf>
    <xf numFmtId="0" fontId="27" fillId="0" borderId="0" xfId="0" applyFont="1" applyAlignment="1">
      <alignment wrapText="1"/>
    </xf>
    <xf numFmtId="0" fontId="57" fillId="0" borderId="0" xfId="0" applyFont="1"/>
    <xf numFmtId="0" fontId="32" fillId="0" borderId="7" xfId="0" applyFont="1" applyBorder="1"/>
    <xf numFmtId="0" fontId="32" fillId="0" borderId="7" xfId="0" applyFont="1" applyBorder="1" applyAlignment="1">
      <alignment horizontal="right"/>
    </xf>
    <xf numFmtId="0" fontId="39" fillId="0" borderId="7" xfId="0" applyFont="1" applyBorder="1" applyAlignment="1">
      <alignment horizontal="right"/>
    </xf>
    <xf numFmtId="0" fontId="39" fillId="7" borderId="7" xfId="0" applyFont="1" applyFill="1" applyBorder="1" applyAlignment="1">
      <alignment horizontal="right"/>
    </xf>
    <xf numFmtId="0" fontId="58" fillId="0" borderId="0" xfId="0" applyFont="1"/>
    <xf numFmtId="0" fontId="32" fillId="16" borderId="7" xfId="0" applyFont="1" applyFill="1" applyBorder="1"/>
    <xf numFmtId="0" fontId="32" fillId="16" borderId="7" xfId="0" applyFont="1" applyFill="1" applyBorder="1" applyAlignment="1">
      <alignment horizontal="right"/>
    </xf>
    <xf numFmtId="0" fontId="39" fillId="16" borderId="7" xfId="0" applyFont="1" applyFill="1" applyBorder="1" applyAlignment="1">
      <alignment horizontal="right"/>
    </xf>
    <xf numFmtId="0" fontId="42" fillId="0" borderId="0" xfId="0" applyFont="1" applyAlignment="1">
      <alignment horizontal="right"/>
    </xf>
    <xf numFmtId="0" fontId="32" fillId="0" borderId="0" xfId="0" applyFont="1" applyAlignment="1">
      <alignment horizontal="left"/>
    </xf>
    <xf numFmtId="0" fontId="39" fillId="0" borderId="7" xfId="0" applyFont="1" applyBorder="1"/>
    <xf numFmtId="0" fontId="47" fillId="0" borderId="0" xfId="0" quotePrefix="1" applyFont="1"/>
    <xf numFmtId="0" fontId="32" fillId="0" borderId="0" xfId="0" applyFont="1" applyAlignment="1">
      <alignment horizontal="right"/>
    </xf>
    <xf numFmtId="0" fontId="32" fillId="0" borderId="1" xfId="0" applyFont="1" applyBorder="1"/>
    <xf numFmtId="0" fontId="32" fillId="0" borderId="1" xfId="0" applyFont="1" applyBorder="1" applyAlignment="1">
      <alignment horizontal="right"/>
    </xf>
    <xf numFmtId="0" fontId="39" fillId="7" borderId="11" xfId="0" applyFont="1" applyFill="1" applyBorder="1" applyAlignment="1">
      <alignment horizontal="right"/>
    </xf>
    <xf numFmtId="0" fontId="32" fillId="0" borderId="9" xfId="0" applyFont="1" applyBorder="1" applyAlignment="1">
      <alignment horizontal="right"/>
    </xf>
    <xf numFmtId="0" fontId="39" fillId="0" borderId="0" xfId="0" applyFont="1" applyAlignment="1">
      <alignment horizontal="right"/>
    </xf>
    <xf numFmtId="0" fontId="37" fillId="0" borderId="0" xfId="0" applyFont="1"/>
    <xf numFmtId="0" fontId="32" fillId="10" borderId="19" xfId="0" applyFont="1" applyFill="1" applyBorder="1"/>
    <xf numFmtId="0" fontId="59" fillId="0" borderId="7" xfId="0" applyFont="1" applyBorder="1" applyAlignment="1">
      <alignment horizontal="center"/>
    </xf>
    <xf numFmtId="0" fontId="60" fillId="0" borderId="0" xfId="0" applyFont="1"/>
    <xf numFmtId="0" fontId="61" fillId="0" borderId="0" xfId="0" applyFont="1"/>
    <xf numFmtId="0" fontId="64" fillId="14" borderId="7" xfId="0" applyFont="1" applyFill="1" applyBorder="1" applyAlignment="1">
      <alignment horizontal="center"/>
    </xf>
    <xf numFmtId="0" fontId="66" fillId="17" borderId="7" xfId="0" applyFont="1" applyFill="1" applyBorder="1" applyAlignment="1">
      <alignment horizontal="center"/>
    </xf>
    <xf numFmtId="0" fontId="65" fillId="14" borderId="7" xfId="0" applyFont="1" applyFill="1" applyBorder="1" applyAlignment="1">
      <alignment horizontal="center"/>
    </xf>
    <xf numFmtId="0" fontId="63" fillId="18" borderId="7" xfId="0" applyFont="1" applyFill="1" applyBorder="1" applyAlignment="1">
      <alignment horizontal="center"/>
    </xf>
    <xf numFmtId="0" fontId="67" fillId="0" borderId="6" xfId="0" applyFont="1" applyBorder="1" applyAlignment="1">
      <alignment horizontal="center"/>
    </xf>
    <xf numFmtId="0" fontId="64" fillId="0" borderId="7" xfId="0" applyFont="1" applyBorder="1" applyAlignment="1">
      <alignment horizontal="center"/>
    </xf>
    <xf numFmtId="0" fontId="67" fillId="0" borderId="7" xfId="0" applyFont="1" applyBorder="1" applyAlignment="1">
      <alignment horizontal="center" vertical="center"/>
    </xf>
    <xf numFmtId="0" fontId="67" fillId="11" borderId="7" xfId="0" applyFont="1" applyFill="1" applyBorder="1" applyAlignment="1">
      <alignment horizontal="center"/>
    </xf>
    <xf numFmtId="0" fontId="67" fillId="0" borderId="7" xfId="0" applyFont="1" applyBorder="1" applyAlignment="1">
      <alignment horizontal="center"/>
    </xf>
    <xf numFmtId="0" fontId="69" fillId="0" borderId="0" xfId="0" applyFont="1" applyAlignment="1"/>
    <xf numFmtId="0" fontId="62" fillId="0" borderId="7" xfId="0" applyFont="1" applyBorder="1"/>
    <xf numFmtId="0" fontId="69" fillId="0" borderId="0" xfId="0" applyFont="1"/>
    <xf numFmtId="0" fontId="69" fillId="12" borderId="5" xfId="0" applyFont="1" applyFill="1" applyBorder="1"/>
    <xf numFmtId="0" fontId="70" fillId="0" borderId="7" xfId="0" applyFont="1" applyBorder="1" applyAlignment="1">
      <alignment horizontal="center"/>
    </xf>
    <xf numFmtId="0" fontId="69" fillId="0" borderId="7" xfId="0" applyFont="1" applyBorder="1"/>
    <xf numFmtId="0" fontId="71" fillId="0" borderId="0" xfId="0" applyFont="1"/>
    <xf numFmtId="0" fontId="59" fillId="0" borderId="7" xfId="0" applyFont="1" applyFill="1" applyBorder="1" applyAlignment="1">
      <alignment horizontal="center"/>
    </xf>
    <xf numFmtId="0" fontId="0" fillId="0" borderId="0" xfId="0" applyFont="1" applyFill="1" applyAlignment="1"/>
    <xf numFmtId="0" fontId="28" fillId="0" borderId="0" xfId="0" applyFont="1" applyFill="1"/>
    <xf numFmtId="0" fontId="68" fillId="0" borderId="5" xfId="0" applyFont="1" applyFill="1" applyBorder="1"/>
    <xf numFmtId="0" fontId="72" fillId="0" borderId="0" xfId="0" applyFont="1" applyFill="1" applyAlignment="1"/>
    <xf numFmtId="0" fontId="68" fillId="14" borderId="5" xfId="0" applyFont="1" applyFill="1" applyBorder="1"/>
    <xf numFmtId="0" fontId="73" fillId="0" borderId="0" xfId="0" applyFont="1" applyAlignment="1">
      <alignment horizontal="center" wrapText="1"/>
    </xf>
    <xf numFmtId="0" fontId="32" fillId="0" borderId="15" xfId="0" applyFont="1" applyBorder="1"/>
    <xf numFmtId="0" fontId="32" fillId="16" borderId="15" xfId="0" applyFont="1" applyFill="1" applyBorder="1"/>
    <xf numFmtId="0" fontId="32" fillId="16" borderId="15" xfId="0" applyFont="1" applyFill="1" applyBorder="1" applyAlignment="1">
      <alignment horizontal="right"/>
    </xf>
    <xf numFmtId="0" fontId="39" fillId="0" borderId="15" xfId="0" applyFont="1" applyBorder="1"/>
    <xf numFmtId="0" fontId="32" fillId="0" borderId="13" xfId="0" applyFont="1" applyBorder="1"/>
    <xf numFmtId="0" fontId="28" fillId="0" borderId="15" xfId="0" applyFont="1" applyBorder="1"/>
    <xf numFmtId="0" fontId="57" fillId="0" borderId="20" xfId="0" applyFont="1" applyBorder="1"/>
    <xf numFmtId="0" fontId="57" fillId="11" borderId="20" xfId="0" applyFont="1" applyFill="1" applyBorder="1"/>
    <xf numFmtId="0" fontId="68" fillId="12" borderId="20" xfId="0" applyFont="1" applyFill="1" applyBorder="1"/>
    <xf numFmtId="0" fontId="32" fillId="10" borderId="20" xfId="0" applyFont="1" applyFill="1" applyBorder="1"/>
    <xf numFmtId="0" fontId="32" fillId="14" borderId="20" xfId="0" applyFont="1" applyFill="1" applyBorder="1" applyAlignment="1">
      <alignment horizontal="left"/>
    </xf>
    <xf numFmtId="0" fontId="39" fillId="14" borderId="20" xfId="0" applyFont="1" applyFill="1" applyBorder="1"/>
    <xf numFmtId="0" fontId="57" fillId="19" borderId="20" xfId="0" applyFont="1" applyFill="1" applyBorder="1"/>
    <xf numFmtId="0" fontId="16" fillId="3" borderId="2" xfId="0" applyFont="1" applyFill="1" applyBorder="1" applyAlignment="1">
      <alignment horizontal="right" wrapText="1"/>
    </xf>
    <xf numFmtId="0" fontId="17" fillId="0" borderId="3" xfId="0" applyFont="1" applyBorder="1"/>
    <xf numFmtId="0" fontId="17" fillId="0" borderId="4" xfId="0" applyFont="1" applyBorder="1"/>
    <xf numFmtId="0" fontId="1" fillId="0" borderId="0" xfId="0" applyFont="1"/>
    <xf numFmtId="0" fontId="0" fillId="0" borderId="0" xfId="0" applyFont="1" applyAlignment="1"/>
    <xf numFmtId="0" fontId="22" fillId="0" borderId="1" xfId="0" applyFont="1" applyBorder="1" applyAlignment="1">
      <alignment horizontal="center" vertical="center"/>
    </xf>
    <xf numFmtId="0" fontId="17" fillId="0" borderId="9" xfId="0" applyFont="1" applyBorder="1"/>
    <xf numFmtId="0" fontId="17" fillId="0" borderId="6" xfId="0" applyFont="1" applyBorder="1"/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 textRotation="90" wrapText="1"/>
    </xf>
    <xf numFmtId="0" fontId="39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17" fillId="0" borderId="16" xfId="0" applyFont="1" applyBorder="1"/>
    <xf numFmtId="0" fontId="22" fillId="0" borderId="13" xfId="0" applyFont="1" applyBorder="1" applyAlignment="1">
      <alignment horizontal="center"/>
    </xf>
    <xf numFmtId="0" fontId="17" fillId="0" borderId="17" xfId="0" applyFont="1" applyBorder="1"/>
    <xf numFmtId="0" fontId="10" fillId="0" borderId="0" xfId="0" applyFont="1" applyAlignment="1">
      <alignment horizontal="center"/>
    </xf>
    <xf numFmtId="0" fontId="20" fillId="3" borderId="2" xfId="0" applyFont="1" applyFill="1" applyBorder="1" applyAlignment="1">
      <alignment horizontal="right" wrapText="1"/>
    </xf>
    <xf numFmtId="0" fontId="23" fillId="0" borderId="1" xfId="0" applyFont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/>
    </xf>
    <xf numFmtId="0" fontId="24" fillId="11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horizontal="center" wrapText="1"/>
    </xf>
    <xf numFmtId="0" fontId="10" fillId="0" borderId="0" xfId="0" applyFont="1"/>
    <xf numFmtId="0" fontId="15" fillId="7" borderId="1" xfId="0" applyFont="1" applyFill="1" applyBorder="1" applyAlignment="1">
      <alignment horizontal="center" textRotation="90"/>
    </xf>
    <xf numFmtId="0" fontId="7" fillId="0" borderId="0" xfId="0" applyFont="1" applyAlignment="1">
      <alignment horizontal="center" textRotation="90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opLeftCell="A25" zoomScale="70" zoomScaleNormal="70" workbookViewId="0">
      <selection activeCell="C46" sqref="C46"/>
    </sheetView>
  </sheetViews>
  <sheetFormatPr baseColWidth="10" defaultColWidth="12.7109375" defaultRowHeight="15" customHeight="1" x14ac:dyDescent="0.2"/>
  <cols>
    <col min="1" max="1" width="4.7109375" customWidth="1"/>
    <col min="2" max="2" width="12.7109375" customWidth="1"/>
    <col min="3" max="3" width="13.42578125" customWidth="1"/>
    <col min="4" max="4" width="40.7109375" customWidth="1"/>
    <col min="5" max="5" width="11.85546875" customWidth="1"/>
    <col min="6" max="6" width="9.140625" customWidth="1"/>
    <col min="7" max="7" width="36.28515625" customWidth="1"/>
    <col min="9" max="9" width="4.7109375" customWidth="1"/>
    <col min="10" max="11" width="9.140625" customWidth="1"/>
    <col min="12" max="12" width="7.85546875" customWidth="1"/>
    <col min="13" max="14" width="7.28515625" customWidth="1"/>
    <col min="15" max="15" width="4.140625" customWidth="1"/>
    <col min="16" max="16" width="4.28515625" customWidth="1"/>
    <col min="17" max="17" width="6.28515625" customWidth="1"/>
    <col min="18" max="18" width="56.42578125" customWidth="1"/>
    <col min="19" max="19" width="28.85546875" customWidth="1"/>
    <col min="20" max="20" width="11.7109375" customWidth="1"/>
  </cols>
  <sheetData>
    <row r="1" spans="1:26" ht="15.75" customHeight="1" x14ac:dyDescent="0.25">
      <c r="A1" s="331"/>
      <c r="B1" s="332"/>
      <c r="C1" s="332"/>
      <c r="D1" s="2"/>
      <c r="E1" s="2"/>
      <c r="F1" s="2"/>
      <c r="G1" s="3" t="s">
        <v>234</v>
      </c>
      <c r="H1" s="4"/>
      <c r="I1" s="4"/>
      <c r="J1" s="1" t="s">
        <v>0</v>
      </c>
      <c r="K1" s="4"/>
      <c r="L1" s="338" t="s">
        <v>1</v>
      </c>
      <c r="M1" s="332"/>
      <c r="N1" s="332"/>
      <c r="O1" s="332"/>
      <c r="P1" s="332"/>
      <c r="Q1" s="332"/>
      <c r="R1" s="332"/>
      <c r="S1" s="5"/>
      <c r="T1" s="5"/>
      <c r="U1" s="5"/>
      <c r="V1" s="5"/>
      <c r="W1" s="5"/>
      <c r="X1" s="5"/>
      <c r="Y1" s="5"/>
    </row>
    <row r="2" spans="1:26" ht="15.75" customHeight="1" x14ac:dyDescent="0.25">
      <c r="A2" s="1"/>
      <c r="B2" s="2"/>
      <c r="C2" s="2"/>
      <c r="D2" s="2"/>
      <c r="E2" s="2"/>
      <c r="F2" s="2"/>
      <c r="G2" s="3"/>
      <c r="H2" s="4"/>
      <c r="I2" s="4"/>
      <c r="J2" s="1"/>
      <c r="K2" s="4"/>
      <c r="L2" s="338" t="s">
        <v>2</v>
      </c>
      <c r="M2" s="332"/>
      <c r="N2" s="332"/>
      <c r="O2" s="332"/>
      <c r="P2" s="332"/>
      <c r="Q2" s="332"/>
      <c r="R2" s="332"/>
      <c r="S2" s="5"/>
      <c r="T2" s="5"/>
      <c r="U2" s="5"/>
      <c r="V2" s="5"/>
      <c r="W2" s="5"/>
      <c r="X2" s="5"/>
      <c r="Y2" s="5"/>
    </row>
    <row r="3" spans="1:26" ht="15.75" customHeight="1" x14ac:dyDescent="0.25">
      <c r="A3" s="1"/>
      <c r="B3" s="2"/>
      <c r="C3" s="2"/>
      <c r="D3" s="2"/>
      <c r="E3" s="2"/>
      <c r="F3" s="2"/>
      <c r="G3" s="3"/>
      <c r="H3" s="4"/>
      <c r="I3" s="4"/>
      <c r="J3" s="1"/>
      <c r="K3" s="4"/>
      <c r="L3" s="338" t="s">
        <v>3</v>
      </c>
      <c r="M3" s="332"/>
      <c r="N3" s="332"/>
      <c r="O3" s="332"/>
      <c r="P3" s="332"/>
      <c r="Q3" s="332"/>
      <c r="R3" s="332"/>
      <c r="S3" s="5"/>
      <c r="T3" s="5"/>
      <c r="U3" s="5"/>
      <c r="V3" s="5"/>
      <c r="W3" s="5"/>
      <c r="X3" s="5"/>
      <c r="Y3" s="5"/>
    </row>
    <row r="4" spans="1:26" ht="15.75" customHeight="1" x14ac:dyDescent="0.25">
      <c r="A4" s="1"/>
      <c r="B4" s="2"/>
      <c r="C4" s="2"/>
      <c r="D4" s="2"/>
      <c r="E4" s="2"/>
      <c r="F4" s="2"/>
      <c r="G4" s="3"/>
      <c r="H4" s="4"/>
      <c r="I4" s="4"/>
      <c r="J4" s="1"/>
      <c r="K4" s="4"/>
      <c r="L4" s="340"/>
      <c r="M4" s="332"/>
      <c r="N4" s="332"/>
      <c r="O4" s="332"/>
      <c r="P4" s="332"/>
      <c r="Q4" s="332"/>
      <c r="R4" s="332"/>
      <c r="S4" s="5"/>
      <c r="T4" s="5"/>
      <c r="U4" s="5"/>
      <c r="V4" s="5"/>
      <c r="W4" s="5"/>
      <c r="X4" s="5"/>
      <c r="Y4" s="5"/>
    </row>
    <row r="5" spans="1:26" ht="11.45" customHeight="1" x14ac:dyDescent="0.25">
      <c r="A5" s="5"/>
      <c r="B5" s="6"/>
      <c r="C5" s="6"/>
      <c r="D5" s="6"/>
      <c r="E5" s="6"/>
      <c r="F5" s="6"/>
      <c r="G5" s="6"/>
      <c r="H5" s="5"/>
      <c r="I5" s="5"/>
      <c r="J5" s="5"/>
      <c r="K5" s="7"/>
      <c r="L5" s="8"/>
      <c r="M5" s="7"/>
      <c r="N5" s="7"/>
      <c r="O5" s="7"/>
      <c r="P5" s="7"/>
      <c r="Q5" s="7"/>
      <c r="R5" s="341"/>
      <c r="S5" s="332"/>
      <c r="T5" s="9"/>
      <c r="U5" s="5"/>
      <c r="V5" s="5"/>
      <c r="W5" s="5"/>
      <c r="X5" s="5"/>
      <c r="Y5" s="5"/>
    </row>
    <row r="6" spans="1:26" ht="15.6" hidden="1" customHeight="1" x14ac:dyDescent="0.35">
      <c r="A6" s="5"/>
      <c r="B6" s="6"/>
      <c r="C6" s="6"/>
      <c r="D6" s="6"/>
      <c r="E6" s="10"/>
      <c r="F6" s="6"/>
      <c r="G6" s="6"/>
      <c r="H6" s="11"/>
      <c r="I6" s="11"/>
      <c r="J6" s="11"/>
      <c r="K6" s="12"/>
      <c r="L6" s="5"/>
      <c r="M6" s="5"/>
      <c r="N6" s="5"/>
      <c r="O6" s="13"/>
      <c r="P6" s="5"/>
      <c r="Q6" s="5"/>
      <c r="R6" s="7"/>
      <c r="S6" s="6"/>
      <c r="T6" s="14"/>
      <c r="U6" s="5"/>
      <c r="V6" s="5"/>
      <c r="W6" s="5"/>
      <c r="X6" s="5"/>
      <c r="Y6" s="5"/>
    </row>
    <row r="7" spans="1:26" ht="15.6" hidden="1" customHeight="1" x14ac:dyDescent="0.5">
      <c r="A7" s="5"/>
      <c r="B7" s="6"/>
      <c r="C7" s="6"/>
      <c r="D7" s="15"/>
      <c r="E7" s="6"/>
      <c r="F7" s="342" t="s">
        <v>4</v>
      </c>
      <c r="G7" s="16"/>
      <c r="H7" s="328" t="s">
        <v>5</v>
      </c>
      <c r="I7" s="329"/>
      <c r="J7" s="329"/>
      <c r="K7" s="329"/>
      <c r="L7" s="330"/>
      <c r="M7" s="17">
        <v>3</v>
      </c>
      <c r="N7" s="5"/>
      <c r="O7" s="18" t="s">
        <v>6</v>
      </c>
      <c r="P7" s="5"/>
      <c r="Q7" s="5"/>
      <c r="R7" s="5"/>
      <c r="S7" s="19"/>
      <c r="T7" s="5"/>
      <c r="U7" s="5"/>
      <c r="V7" s="5"/>
      <c r="W7" s="5"/>
      <c r="X7" s="5"/>
      <c r="Y7" s="5"/>
    </row>
    <row r="8" spans="1:26" ht="51" customHeight="1" x14ac:dyDescent="0.4">
      <c r="A8" s="5"/>
      <c r="B8" s="9" t="s">
        <v>7</v>
      </c>
      <c r="C8" s="9" t="s">
        <v>8</v>
      </c>
      <c r="D8" s="20" t="s">
        <v>9</v>
      </c>
      <c r="E8" s="9" t="s">
        <v>10</v>
      </c>
      <c r="F8" s="335"/>
      <c r="G8" s="21" t="s">
        <v>11</v>
      </c>
      <c r="H8" s="22"/>
      <c r="I8" s="23" t="s">
        <v>12</v>
      </c>
      <c r="J8" s="21" t="s">
        <v>13</v>
      </c>
      <c r="K8" s="21" t="s">
        <v>14</v>
      </c>
      <c r="L8" s="24" t="s">
        <v>15</v>
      </c>
      <c r="M8" s="25" t="s">
        <v>16</v>
      </c>
      <c r="N8" s="6" t="s">
        <v>17</v>
      </c>
      <c r="O8" s="26" t="s">
        <v>18</v>
      </c>
      <c r="P8" s="27" t="s">
        <v>18</v>
      </c>
      <c r="Q8" s="28" t="s">
        <v>19</v>
      </c>
      <c r="R8" s="21" t="s">
        <v>20</v>
      </c>
      <c r="S8" s="5"/>
      <c r="T8" s="5"/>
      <c r="U8" s="5"/>
      <c r="V8" s="5"/>
      <c r="W8" s="5"/>
      <c r="X8" s="5"/>
      <c r="Y8" s="5"/>
    </row>
    <row r="9" spans="1:26" ht="18" customHeight="1" x14ac:dyDescent="0.3">
      <c r="A9" s="18" t="s">
        <v>21</v>
      </c>
      <c r="B9" s="333" t="s">
        <v>22</v>
      </c>
      <c r="C9" s="333" t="s">
        <v>23</v>
      </c>
      <c r="D9" s="336" t="s">
        <v>24</v>
      </c>
      <c r="E9" s="337">
        <f>SUM(J9:J10)</f>
        <v>30</v>
      </c>
      <c r="F9" s="339">
        <f>K9</f>
        <v>20</v>
      </c>
      <c r="G9" s="31" t="s">
        <v>25</v>
      </c>
      <c r="H9" s="32"/>
      <c r="I9" s="32"/>
      <c r="J9" s="33">
        <f t="shared" ref="J9:J14" si="0">(L9*1.5)+M9</f>
        <v>30</v>
      </c>
      <c r="K9" s="34">
        <f t="shared" ref="K9:K14" si="1">L9+M9</f>
        <v>20</v>
      </c>
      <c r="L9" s="35">
        <v>20</v>
      </c>
      <c r="M9" s="36">
        <f>N9*1</f>
        <v>0</v>
      </c>
      <c r="N9" s="33"/>
      <c r="O9" s="37">
        <v>0</v>
      </c>
      <c r="P9" s="38"/>
      <c r="Q9" s="39"/>
      <c r="R9" s="40"/>
      <c r="S9" s="22"/>
      <c r="T9" s="23"/>
      <c r="U9" s="7"/>
      <c r="V9" s="5"/>
      <c r="W9" s="5"/>
      <c r="X9" s="5"/>
      <c r="Y9" s="5"/>
    </row>
    <row r="10" spans="1:26" ht="15.75" customHeight="1" x14ac:dyDescent="0.3">
      <c r="A10" s="18"/>
      <c r="B10" s="334"/>
      <c r="C10" s="334"/>
      <c r="D10" s="334"/>
      <c r="E10" s="335"/>
      <c r="F10" s="335"/>
      <c r="G10" s="41"/>
      <c r="H10" s="32"/>
      <c r="I10" s="32"/>
      <c r="J10" s="33">
        <f t="shared" si="0"/>
        <v>0</v>
      </c>
      <c r="K10" s="34">
        <f t="shared" si="1"/>
        <v>0</v>
      </c>
      <c r="L10" s="35"/>
      <c r="M10" s="36">
        <f>N10*M7</f>
        <v>0</v>
      </c>
      <c r="N10" s="33">
        <v>0</v>
      </c>
      <c r="O10" s="37">
        <v>0</v>
      </c>
      <c r="P10" s="38"/>
      <c r="Q10" s="39"/>
      <c r="R10" s="40"/>
      <c r="S10" s="22"/>
      <c r="T10" s="23"/>
      <c r="U10" s="7"/>
      <c r="V10" s="5"/>
      <c r="W10" s="5"/>
      <c r="X10" s="5"/>
      <c r="Y10" s="5"/>
    </row>
    <row r="11" spans="1:26" ht="15.75" customHeight="1" x14ac:dyDescent="0.3">
      <c r="A11" s="18"/>
      <c r="B11" s="334"/>
      <c r="C11" s="335"/>
      <c r="D11" s="335"/>
      <c r="E11" s="42"/>
      <c r="F11" s="42"/>
      <c r="G11" s="31" t="s">
        <v>25</v>
      </c>
      <c r="H11" s="32"/>
      <c r="I11" s="32"/>
      <c r="J11" s="33">
        <f t="shared" si="0"/>
        <v>57</v>
      </c>
      <c r="K11" s="34">
        <f t="shared" si="1"/>
        <v>57</v>
      </c>
      <c r="L11" s="35"/>
      <c r="M11" s="36">
        <f>N11*3</f>
        <v>57</v>
      </c>
      <c r="N11" s="33">
        <v>19</v>
      </c>
      <c r="O11" s="37"/>
      <c r="P11" s="38"/>
      <c r="Q11" s="39"/>
      <c r="R11" s="40"/>
      <c r="S11" s="22"/>
      <c r="T11" s="23"/>
      <c r="U11" s="7"/>
      <c r="V11" s="5"/>
      <c r="W11" s="5"/>
      <c r="X11" s="5"/>
      <c r="Y11" s="5"/>
      <c r="Z11" s="43"/>
    </row>
    <row r="12" spans="1:26" ht="15.75" customHeight="1" x14ac:dyDescent="0.3">
      <c r="A12" s="18"/>
      <c r="B12" s="334"/>
      <c r="C12" s="333" t="s">
        <v>26</v>
      </c>
      <c r="D12" s="336" t="s">
        <v>27</v>
      </c>
      <c r="E12" s="337">
        <f t="shared" ref="E12:F12" si="2">SUM(J12:J15)</f>
        <v>79.5</v>
      </c>
      <c r="F12" s="339">
        <f t="shared" si="2"/>
        <v>67</v>
      </c>
      <c r="G12" s="44" t="s">
        <v>28</v>
      </c>
      <c r="H12" s="32"/>
      <c r="I12" s="45"/>
      <c r="J12" s="33">
        <f t="shared" si="0"/>
        <v>27</v>
      </c>
      <c r="K12" s="34">
        <f t="shared" si="1"/>
        <v>22</v>
      </c>
      <c r="L12" s="35">
        <v>10</v>
      </c>
      <c r="M12" s="36">
        <f t="shared" ref="M12:M15" si="3">N12*$M$7</f>
        <v>12</v>
      </c>
      <c r="N12" s="33">
        <v>4</v>
      </c>
      <c r="O12" s="37">
        <v>0</v>
      </c>
      <c r="P12" s="38"/>
      <c r="Q12" s="32"/>
      <c r="R12" s="46" t="s">
        <v>29</v>
      </c>
      <c r="S12" s="47"/>
      <c r="T12" s="48"/>
      <c r="U12" s="5"/>
      <c r="V12" s="5"/>
      <c r="W12" s="5"/>
      <c r="X12" s="5"/>
      <c r="Y12" s="5"/>
    </row>
    <row r="13" spans="1:26" ht="15.75" customHeight="1" x14ac:dyDescent="0.3">
      <c r="A13" s="18"/>
      <c r="B13" s="334"/>
      <c r="C13" s="334"/>
      <c r="D13" s="334"/>
      <c r="E13" s="334"/>
      <c r="F13" s="334"/>
      <c r="G13" s="297" t="s">
        <v>30</v>
      </c>
      <c r="H13" s="32"/>
      <c r="I13" s="45"/>
      <c r="J13" s="33">
        <f t="shared" si="0"/>
        <v>22.5</v>
      </c>
      <c r="K13" s="34">
        <f t="shared" si="1"/>
        <v>15</v>
      </c>
      <c r="L13" s="35">
        <v>15</v>
      </c>
      <c r="M13" s="36">
        <f t="shared" si="3"/>
        <v>0</v>
      </c>
      <c r="N13" s="49"/>
      <c r="O13" s="37">
        <v>0</v>
      </c>
      <c r="P13" s="38"/>
      <c r="Q13" s="32"/>
      <c r="R13" s="46" t="s">
        <v>31</v>
      </c>
      <c r="S13" s="47"/>
      <c r="T13" s="47"/>
      <c r="U13" s="5"/>
      <c r="V13" s="5"/>
      <c r="W13" s="5"/>
      <c r="X13" s="5"/>
      <c r="Y13" s="5"/>
    </row>
    <row r="14" spans="1:26" ht="15.75" customHeight="1" x14ac:dyDescent="0.3">
      <c r="A14" s="18"/>
      <c r="B14" s="334"/>
      <c r="C14" s="334"/>
      <c r="D14" s="334"/>
      <c r="E14" s="334"/>
      <c r="F14" s="334"/>
      <c r="G14" s="293" t="s">
        <v>208</v>
      </c>
      <c r="H14" s="32"/>
      <c r="I14" s="32"/>
      <c r="J14" s="33">
        <f t="shared" si="0"/>
        <v>30</v>
      </c>
      <c r="K14" s="34">
        <f t="shared" si="1"/>
        <v>30</v>
      </c>
      <c r="L14" s="35"/>
      <c r="M14" s="36">
        <f t="shared" si="3"/>
        <v>30</v>
      </c>
      <c r="N14" s="33">
        <v>10</v>
      </c>
      <c r="O14" s="37">
        <v>0</v>
      </c>
      <c r="P14" s="38"/>
      <c r="Q14" s="32"/>
      <c r="R14" s="50" t="s">
        <v>32</v>
      </c>
      <c r="S14" s="47"/>
      <c r="T14" s="47"/>
      <c r="U14" s="5"/>
      <c r="V14" s="5"/>
      <c r="W14" s="5"/>
      <c r="X14" s="5"/>
      <c r="Y14" s="5"/>
    </row>
    <row r="15" spans="1:26" ht="15.75" customHeight="1" x14ac:dyDescent="0.3">
      <c r="A15" s="18"/>
      <c r="B15" s="334"/>
      <c r="C15" s="335"/>
      <c r="D15" s="335"/>
      <c r="E15" s="335"/>
      <c r="F15" s="335"/>
      <c r="G15" s="51"/>
      <c r="H15" s="32"/>
      <c r="I15" s="32"/>
      <c r="J15" s="33"/>
      <c r="K15" s="34"/>
      <c r="L15" s="35"/>
      <c r="M15" s="36">
        <f t="shared" si="3"/>
        <v>0</v>
      </c>
      <c r="N15" s="33"/>
      <c r="O15" s="37">
        <v>0</v>
      </c>
      <c r="P15" s="38"/>
      <c r="Q15" s="52"/>
      <c r="R15" s="53"/>
      <c r="S15" s="47"/>
      <c r="T15" s="47"/>
      <c r="U15" s="5"/>
      <c r="V15" s="5"/>
      <c r="W15" s="5"/>
      <c r="X15" s="5"/>
      <c r="Y15" s="5"/>
    </row>
    <row r="16" spans="1:26" ht="15.75" customHeight="1" x14ac:dyDescent="0.3">
      <c r="A16" s="18"/>
      <c r="B16" s="334"/>
      <c r="C16" s="333" t="s">
        <v>33</v>
      </c>
      <c r="D16" s="336" t="s">
        <v>34</v>
      </c>
      <c r="E16" s="337">
        <f t="shared" ref="E16:F16" si="4">SUM(J16:J19)</f>
        <v>87.75</v>
      </c>
      <c r="F16" s="339">
        <f t="shared" si="4"/>
        <v>78</v>
      </c>
      <c r="G16" s="54" t="s">
        <v>35</v>
      </c>
      <c r="H16" s="32"/>
      <c r="I16" s="32"/>
      <c r="J16" s="33">
        <f>L16*1.5</f>
        <v>29.25</v>
      </c>
      <c r="K16" s="34">
        <f t="shared" ref="K16:K25" si="5">L16+M16</f>
        <v>19.5</v>
      </c>
      <c r="L16" s="35">
        <v>19.5</v>
      </c>
      <c r="M16" s="36"/>
      <c r="N16" s="33"/>
      <c r="O16" s="37">
        <v>0</v>
      </c>
      <c r="P16" s="38"/>
      <c r="Q16" s="32"/>
      <c r="R16" s="55"/>
      <c r="S16" s="47"/>
      <c r="T16" s="48"/>
      <c r="U16" s="5"/>
      <c r="V16" s="5"/>
      <c r="W16" s="5"/>
      <c r="X16" s="5"/>
      <c r="Y16" s="5"/>
    </row>
    <row r="17" spans="1:25" ht="15.75" customHeight="1" x14ac:dyDescent="0.3">
      <c r="A17" s="18"/>
      <c r="B17" s="334"/>
      <c r="C17" s="334"/>
      <c r="D17" s="334"/>
      <c r="E17" s="334"/>
      <c r="F17" s="334"/>
      <c r="G17" s="54" t="s">
        <v>35</v>
      </c>
      <c r="H17" s="32"/>
      <c r="I17" s="32"/>
      <c r="J17" s="33">
        <f t="shared" ref="J17:J19" si="6">M17</f>
        <v>19.5</v>
      </c>
      <c r="K17" s="34">
        <f t="shared" si="5"/>
        <v>19.5</v>
      </c>
      <c r="L17" s="35"/>
      <c r="M17" s="36">
        <f t="shared" ref="M17:M19" si="7">N17</f>
        <v>19.5</v>
      </c>
      <c r="N17" s="33">
        <v>19.5</v>
      </c>
      <c r="O17" s="37">
        <v>0</v>
      </c>
      <c r="P17" s="38"/>
      <c r="Q17" s="56" t="s">
        <v>36</v>
      </c>
      <c r="R17" s="55" t="s">
        <v>37</v>
      </c>
      <c r="S17" s="47"/>
      <c r="T17" s="47"/>
      <c r="U17" s="5"/>
      <c r="V17" s="5"/>
      <c r="W17" s="5"/>
      <c r="X17" s="5"/>
      <c r="Y17" s="5"/>
    </row>
    <row r="18" spans="1:25" ht="15.75" customHeight="1" x14ac:dyDescent="0.3">
      <c r="A18" s="18"/>
      <c r="B18" s="334"/>
      <c r="C18" s="334"/>
      <c r="D18" s="334"/>
      <c r="E18" s="334"/>
      <c r="F18" s="334"/>
      <c r="G18" s="54" t="s">
        <v>35</v>
      </c>
      <c r="H18" s="32"/>
      <c r="I18" s="32"/>
      <c r="J18" s="33">
        <f t="shared" si="6"/>
        <v>19.5</v>
      </c>
      <c r="K18" s="34">
        <f t="shared" si="5"/>
        <v>19.5</v>
      </c>
      <c r="L18" s="35"/>
      <c r="M18" s="36">
        <f t="shared" si="7"/>
        <v>19.5</v>
      </c>
      <c r="N18" s="33">
        <v>19.5</v>
      </c>
      <c r="O18" s="37">
        <v>0</v>
      </c>
      <c r="P18" s="38"/>
      <c r="Q18" s="56" t="s">
        <v>36</v>
      </c>
      <c r="R18" s="55" t="s">
        <v>37</v>
      </c>
      <c r="S18" s="47"/>
      <c r="T18" s="47"/>
      <c r="U18" s="5"/>
      <c r="V18" s="5"/>
      <c r="W18" s="5"/>
      <c r="X18" s="5"/>
      <c r="Y18" s="5"/>
    </row>
    <row r="19" spans="1:25" ht="15.75" customHeight="1" x14ac:dyDescent="0.3">
      <c r="A19" s="18"/>
      <c r="B19" s="334"/>
      <c r="C19" s="335"/>
      <c r="D19" s="335"/>
      <c r="E19" s="335"/>
      <c r="F19" s="335"/>
      <c r="G19" s="54" t="s">
        <v>35</v>
      </c>
      <c r="H19" s="32"/>
      <c r="I19" s="32"/>
      <c r="J19" s="33">
        <f t="shared" si="6"/>
        <v>19.5</v>
      </c>
      <c r="K19" s="34">
        <f t="shared" si="5"/>
        <v>19.5</v>
      </c>
      <c r="L19" s="35"/>
      <c r="M19" s="36">
        <f t="shared" si="7"/>
        <v>19.5</v>
      </c>
      <c r="N19" s="33">
        <v>19.5</v>
      </c>
      <c r="O19" s="37">
        <v>0</v>
      </c>
      <c r="P19" s="38"/>
      <c r="Q19" s="56" t="s">
        <v>36</v>
      </c>
      <c r="R19" s="55" t="s">
        <v>37</v>
      </c>
      <c r="S19" s="47"/>
      <c r="T19" s="47"/>
      <c r="U19" s="5"/>
      <c r="V19" s="5"/>
      <c r="W19" s="5"/>
      <c r="X19" s="5"/>
      <c r="Y19" s="5"/>
    </row>
    <row r="20" spans="1:25" ht="15.75" customHeight="1" x14ac:dyDescent="0.3">
      <c r="A20" s="18"/>
      <c r="B20" s="335"/>
      <c r="C20" s="57" t="s">
        <v>38</v>
      </c>
      <c r="D20" s="58" t="s">
        <v>39</v>
      </c>
      <c r="E20" s="44">
        <f t="shared" ref="E20:F20" si="8">J20</f>
        <v>87.75</v>
      </c>
      <c r="F20" s="59">
        <f t="shared" si="8"/>
        <v>78</v>
      </c>
      <c r="G20" s="44" t="s">
        <v>28</v>
      </c>
      <c r="H20" s="32"/>
      <c r="I20" s="32"/>
      <c r="J20" s="33">
        <f t="shared" ref="J20:J25" si="9">(L20*1.5)+M20</f>
        <v>87.75</v>
      </c>
      <c r="K20" s="34">
        <f t="shared" si="5"/>
        <v>78</v>
      </c>
      <c r="L20" s="35">
        <v>19.5</v>
      </c>
      <c r="M20" s="36">
        <f t="shared" ref="M20:M25" si="10">N20*$M$7</f>
        <v>58.5</v>
      </c>
      <c r="N20" s="33">
        <v>19.5</v>
      </c>
      <c r="O20" s="37">
        <v>0</v>
      </c>
      <c r="P20" s="38"/>
      <c r="Q20" s="32"/>
      <c r="R20" s="55"/>
      <c r="S20" s="47"/>
      <c r="T20" s="48"/>
      <c r="U20" s="5"/>
      <c r="V20" s="5"/>
      <c r="W20" s="5"/>
      <c r="X20" s="5"/>
      <c r="Y20" s="5"/>
    </row>
    <row r="21" spans="1:25" ht="15.75" customHeight="1" x14ac:dyDescent="0.3">
      <c r="A21" s="18"/>
      <c r="B21" s="333" t="s">
        <v>40</v>
      </c>
      <c r="C21" s="60" t="s">
        <v>41</v>
      </c>
      <c r="D21" s="58" t="s">
        <v>42</v>
      </c>
      <c r="E21" s="44">
        <f t="shared" ref="E21:F21" si="11">J21</f>
        <v>36</v>
      </c>
      <c r="F21" s="59">
        <f t="shared" si="11"/>
        <v>36</v>
      </c>
      <c r="G21" s="293" t="s">
        <v>235</v>
      </c>
      <c r="H21" s="32"/>
      <c r="I21" s="32"/>
      <c r="J21" s="61">
        <f t="shared" si="9"/>
        <v>36</v>
      </c>
      <c r="K21" s="62">
        <f t="shared" si="5"/>
        <v>36</v>
      </c>
      <c r="L21" s="63">
        <v>0</v>
      </c>
      <c r="M21" s="64">
        <f t="shared" si="10"/>
        <v>36</v>
      </c>
      <c r="N21" s="61">
        <v>12</v>
      </c>
      <c r="O21" s="37">
        <v>0</v>
      </c>
      <c r="P21" s="65"/>
      <c r="Q21" s="56" t="s">
        <v>36</v>
      </c>
      <c r="R21" s="55"/>
      <c r="S21" s="47"/>
      <c r="T21" s="47"/>
      <c r="U21" s="7"/>
      <c r="V21" s="5"/>
      <c r="W21" s="5"/>
      <c r="X21" s="5"/>
      <c r="Y21" s="5"/>
    </row>
    <row r="22" spans="1:25" ht="15.75" customHeight="1" x14ac:dyDescent="0.3">
      <c r="A22" s="18"/>
      <c r="B22" s="334"/>
      <c r="C22" s="60" t="s">
        <v>43</v>
      </c>
      <c r="D22" s="58" t="s">
        <v>44</v>
      </c>
      <c r="E22" s="44">
        <f t="shared" ref="E22:F22" si="12">J22</f>
        <v>36</v>
      </c>
      <c r="F22" s="59">
        <f t="shared" si="12"/>
        <v>36</v>
      </c>
      <c r="G22" s="66" t="s">
        <v>45</v>
      </c>
      <c r="H22" s="32"/>
      <c r="I22" s="67"/>
      <c r="J22" s="33">
        <f t="shared" si="9"/>
        <v>36</v>
      </c>
      <c r="K22" s="34">
        <f t="shared" si="5"/>
        <v>36</v>
      </c>
      <c r="L22" s="35"/>
      <c r="M22" s="36">
        <f t="shared" si="10"/>
        <v>36</v>
      </c>
      <c r="N22" s="33">
        <v>12</v>
      </c>
      <c r="O22" s="37">
        <v>0</v>
      </c>
      <c r="P22" s="68"/>
      <c r="Q22" s="45"/>
      <c r="R22" s="69"/>
      <c r="S22" s="47"/>
      <c r="T22" s="47"/>
      <c r="U22" s="7"/>
      <c r="V22" s="5"/>
      <c r="W22" s="5"/>
      <c r="X22" s="5"/>
      <c r="Y22" s="5"/>
    </row>
    <row r="23" spans="1:25" ht="30.75" customHeight="1" x14ac:dyDescent="0.3">
      <c r="A23" s="18"/>
      <c r="B23" s="334"/>
      <c r="C23" s="70" t="s">
        <v>46</v>
      </c>
      <c r="D23" s="71" t="s">
        <v>47</v>
      </c>
      <c r="E23" s="29">
        <f t="shared" ref="E23:F23" si="13">J23</f>
        <v>18</v>
      </c>
      <c r="F23" s="30">
        <f t="shared" si="13"/>
        <v>18</v>
      </c>
      <c r="G23" s="72" t="s">
        <v>30</v>
      </c>
      <c r="H23" s="73"/>
      <c r="I23" s="73"/>
      <c r="J23" s="74">
        <f t="shared" si="9"/>
        <v>18</v>
      </c>
      <c r="K23" s="75">
        <f t="shared" si="5"/>
        <v>18</v>
      </c>
      <c r="L23" s="76"/>
      <c r="M23" s="77">
        <f t="shared" si="10"/>
        <v>18</v>
      </c>
      <c r="N23" s="33">
        <v>6</v>
      </c>
      <c r="O23" s="37">
        <v>0</v>
      </c>
      <c r="P23" s="42"/>
      <c r="Q23" s="56" t="s">
        <v>36</v>
      </c>
      <c r="R23" s="78" t="s">
        <v>48</v>
      </c>
      <c r="S23" s="47"/>
      <c r="T23" s="47"/>
      <c r="U23" s="7"/>
      <c r="V23" s="5"/>
      <c r="W23" s="5"/>
      <c r="X23" s="5"/>
      <c r="Y23" s="5"/>
    </row>
    <row r="24" spans="1:25" ht="15.75" customHeight="1" x14ac:dyDescent="0.3">
      <c r="A24" s="18"/>
      <c r="B24" s="334"/>
      <c r="C24" s="70" t="s">
        <v>49</v>
      </c>
      <c r="D24" s="71" t="s">
        <v>50</v>
      </c>
      <c r="E24" s="29">
        <f t="shared" ref="E24:F24" si="14">J24</f>
        <v>54</v>
      </c>
      <c r="F24" s="30">
        <f t="shared" si="14"/>
        <v>54</v>
      </c>
      <c r="G24" s="292" t="s">
        <v>106</v>
      </c>
      <c r="H24" s="79"/>
      <c r="I24" s="79"/>
      <c r="J24" s="61">
        <f t="shared" si="9"/>
        <v>54</v>
      </c>
      <c r="K24" s="62">
        <f t="shared" si="5"/>
        <v>54</v>
      </c>
      <c r="L24" s="63">
        <v>0</v>
      </c>
      <c r="M24" s="64">
        <f t="shared" si="10"/>
        <v>54</v>
      </c>
      <c r="N24" s="61">
        <v>18</v>
      </c>
      <c r="O24" s="37">
        <v>0</v>
      </c>
      <c r="P24" s="65"/>
      <c r="Q24" s="79"/>
      <c r="R24" s="80"/>
      <c r="S24" s="47"/>
      <c r="T24" s="47"/>
      <c r="U24" s="7"/>
      <c r="V24" s="5"/>
      <c r="W24" s="5"/>
      <c r="X24" s="5"/>
      <c r="Y24" s="5"/>
    </row>
    <row r="25" spans="1:25" ht="15.75" customHeight="1" x14ac:dyDescent="0.3">
      <c r="A25" s="18"/>
      <c r="B25" s="60" t="s">
        <v>51</v>
      </c>
      <c r="C25" s="81" t="s">
        <v>52</v>
      </c>
      <c r="D25" s="58" t="s">
        <v>53</v>
      </c>
      <c r="E25" s="44">
        <f t="shared" ref="E25:F25" si="15">J25</f>
        <v>39</v>
      </c>
      <c r="F25" s="59">
        <f t="shared" si="15"/>
        <v>34</v>
      </c>
      <c r="G25" s="44" t="s">
        <v>54</v>
      </c>
      <c r="H25" s="32"/>
      <c r="I25" s="32"/>
      <c r="J25" s="33">
        <f t="shared" si="9"/>
        <v>39</v>
      </c>
      <c r="K25" s="34">
        <f t="shared" si="5"/>
        <v>34</v>
      </c>
      <c r="L25" s="35">
        <v>10</v>
      </c>
      <c r="M25" s="64">
        <f t="shared" si="10"/>
        <v>24</v>
      </c>
      <c r="N25" s="33">
        <v>8</v>
      </c>
      <c r="O25" s="37">
        <v>0</v>
      </c>
      <c r="P25" s="38"/>
      <c r="Q25" s="32"/>
      <c r="R25" s="40"/>
      <c r="S25" s="22"/>
      <c r="T25" s="22"/>
      <c r="U25" s="7"/>
      <c r="V25" s="5"/>
      <c r="W25" s="5"/>
      <c r="X25" s="5"/>
      <c r="Y25" s="5"/>
    </row>
    <row r="26" spans="1:25" ht="15.75" customHeight="1" x14ac:dyDescent="0.3">
      <c r="A26" s="18"/>
      <c r="B26" s="82"/>
      <c r="J26" s="82">
        <f t="shared" ref="J26:N26" si="16">SUM(J9:J25)</f>
        <v>525</v>
      </c>
      <c r="K26" s="82">
        <f t="shared" si="16"/>
        <v>478</v>
      </c>
      <c r="L26" s="82">
        <f t="shared" si="16"/>
        <v>94</v>
      </c>
      <c r="M26" s="82">
        <f t="shared" si="16"/>
        <v>384</v>
      </c>
      <c r="N26" s="82">
        <f t="shared" si="16"/>
        <v>167</v>
      </c>
      <c r="R26" s="82"/>
      <c r="S26" s="22"/>
      <c r="T26" s="22"/>
      <c r="U26" s="7"/>
      <c r="V26" s="5"/>
      <c r="W26" s="5"/>
      <c r="X26" s="5"/>
      <c r="Y26" s="5"/>
    </row>
    <row r="27" spans="1:25" ht="15.75" customHeight="1" x14ac:dyDescent="0.25">
      <c r="A27" s="5"/>
      <c r="S27" s="22"/>
      <c r="T27" s="23"/>
      <c r="U27" s="5"/>
      <c r="V27" s="5"/>
      <c r="W27" s="5"/>
      <c r="X27" s="5"/>
      <c r="Y27" s="5"/>
    </row>
    <row r="28" spans="1:25" ht="15.75" customHeight="1" x14ac:dyDescent="0.25">
      <c r="A28" s="5"/>
      <c r="C28" s="84"/>
      <c r="D28" s="84"/>
      <c r="E28" s="6"/>
      <c r="F28" s="85"/>
      <c r="G28" s="86"/>
      <c r="H28" s="87"/>
      <c r="I28" s="87"/>
      <c r="J28" s="87"/>
      <c r="K28" s="88"/>
      <c r="L28" s="89"/>
      <c r="M28" s="89"/>
      <c r="N28" s="87"/>
      <c r="O28" s="89"/>
      <c r="P28" s="87"/>
      <c r="Q28" s="7"/>
      <c r="R28" s="5"/>
      <c r="S28" s="22"/>
      <c r="T28" s="22"/>
      <c r="U28" s="5"/>
      <c r="V28" s="5"/>
      <c r="W28" s="5"/>
      <c r="X28" s="5"/>
      <c r="Y28" s="5"/>
    </row>
    <row r="29" spans="1:25" ht="43.15" customHeight="1" x14ac:dyDescent="0.4">
      <c r="A29" s="5"/>
      <c r="B29" s="43" t="s">
        <v>7</v>
      </c>
      <c r="C29" s="34" t="s">
        <v>8</v>
      </c>
      <c r="D29" s="90" t="s">
        <v>55</v>
      </c>
      <c r="E29" s="34" t="s">
        <v>10</v>
      </c>
      <c r="F29" s="91" t="s">
        <v>4</v>
      </c>
      <c r="G29" s="34" t="s">
        <v>11</v>
      </c>
      <c r="H29" s="92"/>
      <c r="I29" s="34" t="s">
        <v>12</v>
      </c>
      <c r="J29" s="93" t="s">
        <v>13</v>
      </c>
      <c r="K29" s="93" t="s">
        <v>14</v>
      </c>
      <c r="L29" s="94" t="s">
        <v>15</v>
      </c>
      <c r="M29" s="25" t="s">
        <v>16</v>
      </c>
      <c r="N29" s="33" t="s">
        <v>17</v>
      </c>
      <c r="O29" s="95" t="s">
        <v>18</v>
      </c>
      <c r="P29" s="96" t="s">
        <v>18</v>
      </c>
      <c r="Q29" s="97" t="s">
        <v>19</v>
      </c>
      <c r="R29" s="98"/>
      <c r="S29" s="22"/>
      <c r="T29" s="22"/>
      <c r="U29" s="5"/>
      <c r="V29" s="5"/>
      <c r="W29" s="5"/>
      <c r="X29" s="5"/>
      <c r="Y29" s="5"/>
    </row>
    <row r="30" spans="1:25" ht="15.75" customHeight="1" x14ac:dyDescent="0.25">
      <c r="A30" s="5"/>
      <c r="B30" s="344" t="s">
        <v>56</v>
      </c>
      <c r="C30" s="348" t="s">
        <v>57</v>
      </c>
      <c r="D30" s="336" t="s">
        <v>58</v>
      </c>
      <c r="E30" s="333">
        <f t="shared" ref="E30:F30" si="17">J30+J31</f>
        <v>87</v>
      </c>
      <c r="F30" s="339">
        <f t="shared" si="17"/>
        <v>77</v>
      </c>
      <c r="G30" s="100" t="s">
        <v>59</v>
      </c>
      <c r="H30" s="92"/>
      <c r="I30" s="92"/>
      <c r="J30" s="33">
        <f t="shared" ref="J30:J38" si="18">(L30*1.5)+M30</f>
        <v>30</v>
      </c>
      <c r="K30" s="34">
        <f t="shared" ref="K30:K38" si="19">L30+M30</f>
        <v>20</v>
      </c>
      <c r="L30" s="101">
        <v>20</v>
      </c>
      <c r="M30" s="36">
        <f t="shared" ref="M30:M34" si="20">N30*$M$7</f>
        <v>0</v>
      </c>
      <c r="N30" s="102">
        <v>0</v>
      </c>
      <c r="O30" s="103">
        <v>0</v>
      </c>
      <c r="P30" s="92"/>
      <c r="Q30" s="92"/>
      <c r="R30" s="5"/>
      <c r="S30" s="5"/>
      <c r="T30" s="5"/>
      <c r="U30" s="5"/>
      <c r="V30" s="5"/>
      <c r="W30" s="5"/>
      <c r="X30" s="5"/>
      <c r="Y30" s="5"/>
    </row>
    <row r="31" spans="1:25" ht="15.75" customHeight="1" x14ac:dyDescent="0.25">
      <c r="A31" s="5"/>
      <c r="B31" s="334"/>
      <c r="C31" s="347"/>
      <c r="D31" s="335"/>
      <c r="E31" s="335"/>
      <c r="F31" s="335"/>
      <c r="G31" s="100" t="s">
        <v>59</v>
      </c>
      <c r="H31" s="92"/>
      <c r="I31" s="92"/>
      <c r="J31" s="33">
        <f t="shared" si="18"/>
        <v>57</v>
      </c>
      <c r="K31" s="34">
        <f t="shared" si="19"/>
        <v>57</v>
      </c>
      <c r="L31" s="101"/>
      <c r="M31" s="36">
        <f t="shared" si="20"/>
        <v>57</v>
      </c>
      <c r="N31" s="102">
        <v>19</v>
      </c>
      <c r="O31" s="103">
        <v>0</v>
      </c>
      <c r="P31" s="92"/>
      <c r="Q31" s="92"/>
      <c r="R31" s="5"/>
      <c r="S31" s="5"/>
      <c r="T31" s="5"/>
      <c r="U31" s="5"/>
      <c r="V31" s="5"/>
      <c r="W31" s="5"/>
      <c r="X31" s="5"/>
      <c r="Y31" s="5"/>
    </row>
    <row r="32" spans="1:25" ht="39.75" customHeight="1" x14ac:dyDescent="0.25">
      <c r="A32" s="5"/>
      <c r="B32" s="334"/>
      <c r="C32" s="346" t="s">
        <v>60</v>
      </c>
      <c r="D32" s="336" t="s">
        <v>61</v>
      </c>
      <c r="E32" s="333">
        <f t="shared" ref="E32:F32" si="21">J32+J33+J36</f>
        <v>201</v>
      </c>
      <c r="F32" s="339">
        <f t="shared" si="21"/>
        <v>196</v>
      </c>
      <c r="G32" s="298" t="s">
        <v>28</v>
      </c>
      <c r="H32" s="92"/>
      <c r="I32" s="92"/>
      <c r="J32" s="33">
        <f t="shared" si="18"/>
        <v>75</v>
      </c>
      <c r="K32" s="34">
        <f t="shared" si="19"/>
        <v>70</v>
      </c>
      <c r="L32" s="101">
        <v>10</v>
      </c>
      <c r="M32" s="36">
        <f t="shared" si="20"/>
        <v>60</v>
      </c>
      <c r="N32" s="105">
        <v>20</v>
      </c>
      <c r="O32" s="103">
        <v>0</v>
      </c>
      <c r="P32" s="92"/>
      <c r="Q32" s="92"/>
      <c r="R32" s="106" t="s">
        <v>62</v>
      </c>
      <c r="S32" s="6"/>
      <c r="T32" s="6"/>
      <c r="U32" s="5"/>
      <c r="V32" s="5"/>
      <c r="W32" s="5"/>
      <c r="X32" s="5"/>
      <c r="Y32" s="5"/>
    </row>
    <row r="33" spans="1:26" ht="15.75" customHeight="1" x14ac:dyDescent="0.25">
      <c r="A33" s="5"/>
      <c r="B33" s="334"/>
      <c r="C33" s="349"/>
      <c r="D33" s="334"/>
      <c r="E33" s="334"/>
      <c r="F33" s="334"/>
      <c r="G33" s="293" t="s">
        <v>235</v>
      </c>
      <c r="H33" s="107"/>
      <c r="I33" s="107"/>
      <c r="J33" s="61">
        <f t="shared" si="18"/>
        <v>90</v>
      </c>
      <c r="K33" s="62">
        <f t="shared" si="19"/>
        <v>90</v>
      </c>
      <c r="L33" s="108"/>
      <c r="M33" s="64">
        <f t="shared" si="20"/>
        <v>90</v>
      </c>
      <c r="N33" s="109">
        <v>30</v>
      </c>
      <c r="O33" s="103">
        <v>0</v>
      </c>
      <c r="P33" s="107"/>
      <c r="Q33" s="110" t="s">
        <v>36</v>
      </c>
      <c r="R33" s="106" t="s">
        <v>63</v>
      </c>
      <c r="S33" s="6"/>
      <c r="T33" s="6"/>
      <c r="U33" s="5"/>
      <c r="V33" s="5"/>
      <c r="W33" s="5"/>
      <c r="X33" s="5"/>
      <c r="Y33" s="5"/>
    </row>
    <row r="34" spans="1:26" ht="15.75" customHeight="1" x14ac:dyDescent="0.25">
      <c r="A34" s="5"/>
      <c r="B34" s="334"/>
      <c r="C34" s="349"/>
      <c r="D34" s="334"/>
      <c r="E34" s="334"/>
      <c r="F34" s="334"/>
      <c r="G34" s="104"/>
      <c r="H34" s="5"/>
      <c r="I34" s="5"/>
      <c r="J34" s="33">
        <f t="shared" si="18"/>
        <v>0</v>
      </c>
      <c r="K34" s="34">
        <f t="shared" si="19"/>
        <v>0</v>
      </c>
      <c r="L34" s="101"/>
      <c r="M34" s="36">
        <f t="shared" si="20"/>
        <v>0</v>
      </c>
      <c r="N34" s="102">
        <v>0</v>
      </c>
      <c r="O34" s="103"/>
      <c r="P34" s="5"/>
      <c r="Q34" s="92"/>
      <c r="R34" s="106"/>
      <c r="S34" s="6"/>
      <c r="T34" s="6"/>
      <c r="U34" s="5"/>
      <c r="V34" s="5"/>
      <c r="W34" s="5"/>
      <c r="X34" s="5"/>
      <c r="Y34" s="5"/>
      <c r="Z34" s="43"/>
    </row>
    <row r="35" spans="1:26" ht="15.75" customHeight="1" x14ac:dyDescent="0.25">
      <c r="A35" s="5"/>
      <c r="B35" s="334"/>
      <c r="C35" s="349"/>
      <c r="D35" s="334"/>
      <c r="E35" s="334"/>
      <c r="F35" s="334"/>
      <c r="G35" s="299" t="s">
        <v>28</v>
      </c>
      <c r="H35" s="111"/>
      <c r="I35" s="111"/>
      <c r="J35" s="33">
        <f t="shared" si="18"/>
        <v>18</v>
      </c>
      <c r="K35" s="34">
        <f t="shared" si="19"/>
        <v>18</v>
      </c>
      <c r="L35" s="101"/>
      <c r="M35" s="36">
        <f>N35</f>
        <v>18</v>
      </c>
      <c r="N35" s="102">
        <v>18</v>
      </c>
      <c r="O35" s="103"/>
      <c r="P35" s="111"/>
      <c r="Q35" s="92"/>
      <c r="R35" s="106" t="s">
        <v>64</v>
      </c>
      <c r="S35" s="6"/>
      <c r="T35" s="112"/>
      <c r="U35" s="5"/>
      <c r="V35" s="5"/>
      <c r="W35" s="5"/>
      <c r="X35" s="5"/>
      <c r="Y35" s="5"/>
    </row>
    <row r="36" spans="1:26" ht="15.75" customHeight="1" x14ac:dyDescent="0.25">
      <c r="A36" s="5"/>
      <c r="B36" s="334"/>
      <c r="C36" s="347"/>
      <c r="D36" s="335"/>
      <c r="E36" s="335"/>
      <c r="F36" s="335"/>
      <c r="G36" s="295" t="s">
        <v>208</v>
      </c>
      <c r="H36" s="114"/>
      <c r="I36" s="114"/>
      <c r="J36" s="115">
        <f t="shared" si="18"/>
        <v>36</v>
      </c>
      <c r="K36" s="116">
        <f t="shared" si="19"/>
        <v>36</v>
      </c>
      <c r="L36" s="117"/>
      <c r="M36" s="118">
        <f>N36*2</f>
        <v>36</v>
      </c>
      <c r="N36" s="119">
        <v>18</v>
      </c>
      <c r="O36" s="103">
        <v>0</v>
      </c>
      <c r="P36" s="114"/>
      <c r="Q36" s="114"/>
      <c r="R36" s="106" t="s">
        <v>64</v>
      </c>
      <c r="S36" s="6"/>
      <c r="T36" s="112"/>
      <c r="U36" s="5"/>
      <c r="V36" s="5"/>
      <c r="W36" s="5"/>
      <c r="X36" s="5"/>
      <c r="Y36" s="5"/>
      <c r="Z36" s="43"/>
    </row>
    <row r="37" spans="1:26" ht="15.75" customHeight="1" x14ac:dyDescent="0.25">
      <c r="A37" s="5"/>
      <c r="B37" s="334"/>
      <c r="C37" s="348" t="s">
        <v>65</v>
      </c>
      <c r="D37" s="336" t="s">
        <v>66</v>
      </c>
      <c r="E37" s="333">
        <f t="shared" ref="E37:F37" si="22">J37+J38</f>
        <v>87.75</v>
      </c>
      <c r="F37" s="339">
        <f t="shared" si="22"/>
        <v>78</v>
      </c>
      <c r="G37" s="299" t="s">
        <v>54</v>
      </c>
      <c r="H37" s="92"/>
      <c r="I37" s="92"/>
      <c r="J37" s="33">
        <f t="shared" si="18"/>
        <v>29.25</v>
      </c>
      <c r="K37" s="34">
        <f t="shared" si="19"/>
        <v>19.5</v>
      </c>
      <c r="L37" s="101">
        <v>19.5</v>
      </c>
      <c r="M37" s="36">
        <f>N37*$M$7</f>
        <v>0</v>
      </c>
      <c r="N37" s="102"/>
      <c r="O37" s="103">
        <v>0</v>
      </c>
      <c r="P37" s="92"/>
      <c r="Q37" s="92"/>
      <c r="S37" s="6"/>
      <c r="T37" s="6"/>
      <c r="U37" s="5"/>
      <c r="V37" s="5"/>
      <c r="W37" s="5"/>
      <c r="X37" s="5"/>
      <c r="Y37" s="5"/>
    </row>
    <row r="38" spans="1:26" ht="15.75" customHeight="1" x14ac:dyDescent="0.25">
      <c r="A38" s="5"/>
      <c r="B38" s="334"/>
      <c r="C38" s="349"/>
      <c r="D38" s="334"/>
      <c r="E38" s="334"/>
      <c r="F38" s="334"/>
      <c r="G38" s="120" t="s">
        <v>54</v>
      </c>
      <c r="H38" s="92"/>
      <c r="I38" s="92"/>
      <c r="J38" s="33">
        <f t="shared" si="18"/>
        <v>58.5</v>
      </c>
      <c r="K38" s="34">
        <f t="shared" si="19"/>
        <v>58.5</v>
      </c>
      <c r="L38" s="101"/>
      <c r="M38" s="36">
        <f>N38*3</f>
        <v>58.5</v>
      </c>
      <c r="N38" s="102">
        <v>19.5</v>
      </c>
      <c r="O38" s="103">
        <v>0</v>
      </c>
      <c r="P38" s="92"/>
      <c r="Q38" s="92"/>
      <c r="S38" s="6"/>
      <c r="T38" s="6"/>
      <c r="U38" s="5"/>
      <c r="V38" s="5"/>
      <c r="W38" s="5"/>
      <c r="X38" s="5"/>
      <c r="Y38" s="5"/>
    </row>
    <row r="39" spans="1:26" ht="15.75" customHeight="1" x14ac:dyDescent="0.25">
      <c r="A39" s="5"/>
      <c r="B39" s="335"/>
      <c r="C39" s="347"/>
      <c r="D39" s="335"/>
      <c r="E39" s="335"/>
      <c r="F39" s="335"/>
      <c r="G39" s="120"/>
      <c r="H39" s="92"/>
      <c r="I39" s="92"/>
      <c r="J39" s="33"/>
      <c r="K39" s="34"/>
      <c r="L39" s="101"/>
      <c r="M39" s="36"/>
      <c r="N39" s="102"/>
      <c r="O39" s="103">
        <v>0</v>
      </c>
      <c r="P39" s="92"/>
      <c r="Q39" s="92"/>
      <c r="S39" s="6"/>
      <c r="T39" s="6"/>
      <c r="U39" s="5"/>
      <c r="V39" s="5"/>
      <c r="W39" s="5"/>
      <c r="X39" s="5"/>
      <c r="Y39" s="5"/>
    </row>
    <row r="40" spans="1:26" ht="15.75" customHeight="1" x14ac:dyDescent="0.25">
      <c r="A40" s="5"/>
      <c r="B40" s="344" t="s">
        <v>67</v>
      </c>
      <c r="C40" s="121" t="s">
        <v>68</v>
      </c>
      <c r="D40" s="58" t="s">
        <v>42</v>
      </c>
      <c r="E40" s="60"/>
      <c r="F40" s="59"/>
      <c r="G40" s="66" t="s">
        <v>69</v>
      </c>
      <c r="H40" s="92"/>
      <c r="I40" s="92"/>
      <c r="J40" s="33">
        <f t="shared" ref="J40:J42" si="23">(L40*1.5)+M40</f>
        <v>54</v>
      </c>
      <c r="K40" s="34">
        <f t="shared" ref="K40:K42" si="24">L40+M40</f>
        <v>54</v>
      </c>
      <c r="L40" s="101"/>
      <c r="M40" s="36">
        <f t="shared" ref="M40:M42" si="25">N40*$M$7</f>
        <v>54</v>
      </c>
      <c r="N40" s="102">
        <v>18</v>
      </c>
      <c r="O40" s="103">
        <v>0</v>
      </c>
      <c r="P40" s="92"/>
      <c r="Q40" s="56" t="s">
        <v>36</v>
      </c>
      <c r="R40" s="5" t="s">
        <v>70</v>
      </c>
      <c r="S40" s="6"/>
      <c r="T40" s="6"/>
      <c r="U40" s="5"/>
      <c r="V40" s="5"/>
      <c r="W40" s="5"/>
      <c r="X40" s="5"/>
      <c r="Y40" s="5"/>
    </row>
    <row r="41" spans="1:26" ht="15.75" customHeight="1" x14ac:dyDescent="0.25">
      <c r="A41" s="5"/>
      <c r="B41" s="334"/>
      <c r="C41" s="121" t="s">
        <v>71</v>
      </c>
      <c r="D41" s="58" t="s">
        <v>72</v>
      </c>
      <c r="E41" s="57">
        <f t="shared" ref="E41:F41" si="26">J41</f>
        <v>54</v>
      </c>
      <c r="F41" s="122">
        <f t="shared" si="26"/>
        <v>54</v>
      </c>
      <c r="G41" s="113" t="s">
        <v>45</v>
      </c>
      <c r="H41" s="123"/>
      <c r="I41" s="92"/>
      <c r="J41" s="33">
        <f t="shared" si="23"/>
        <v>54</v>
      </c>
      <c r="K41" s="34">
        <f t="shared" si="24"/>
        <v>54</v>
      </c>
      <c r="L41" s="101"/>
      <c r="M41" s="36">
        <f t="shared" si="25"/>
        <v>54</v>
      </c>
      <c r="N41" s="102">
        <v>18</v>
      </c>
      <c r="O41" s="103">
        <v>0</v>
      </c>
      <c r="P41" s="92"/>
      <c r="Q41" s="92"/>
      <c r="R41" s="124"/>
      <c r="S41" s="6"/>
      <c r="T41" s="6"/>
      <c r="U41" s="5"/>
      <c r="V41" s="5"/>
      <c r="W41" s="5"/>
      <c r="X41" s="5"/>
      <c r="Y41" s="5"/>
    </row>
    <row r="42" spans="1:26" ht="15.75" customHeight="1" x14ac:dyDescent="0.25">
      <c r="A42" s="5"/>
      <c r="B42" s="334"/>
      <c r="C42" s="121" t="s">
        <v>73</v>
      </c>
      <c r="D42" s="343" t="s">
        <v>74</v>
      </c>
      <c r="E42" s="337">
        <f t="shared" ref="E42:F42" si="27">J42</f>
        <v>18</v>
      </c>
      <c r="F42" s="339">
        <f t="shared" si="27"/>
        <v>18</v>
      </c>
      <c r="G42" s="296" t="s">
        <v>75</v>
      </c>
      <c r="H42" s="125"/>
      <c r="I42" s="125"/>
      <c r="J42" s="33">
        <f t="shared" si="23"/>
        <v>18</v>
      </c>
      <c r="K42" s="34">
        <f t="shared" si="24"/>
        <v>18</v>
      </c>
      <c r="L42" s="35"/>
      <c r="M42" s="36">
        <f t="shared" si="25"/>
        <v>18</v>
      </c>
      <c r="N42" s="102">
        <v>6</v>
      </c>
      <c r="O42" s="103">
        <v>0</v>
      </c>
      <c r="P42" s="125"/>
      <c r="Q42" s="125"/>
      <c r="R42" s="126" t="s">
        <v>76</v>
      </c>
      <c r="S42" s="6"/>
      <c r="T42" s="6"/>
      <c r="U42" s="5"/>
      <c r="V42" s="5"/>
      <c r="W42" s="5"/>
      <c r="X42" s="5"/>
      <c r="Y42" s="5"/>
    </row>
    <row r="43" spans="1:26" ht="15.75" customHeight="1" x14ac:dyDescent="0.25">
      <c r="A43" s="5"/>
      <c r="B43" s="335"/>
      <c r="C43" s="99"/>
      <c r="D43" s="335"/>
      <c r="E43" s="335"/>
      <c r="F43" s="335"/>
      <c r="G43" s="127"/>
      <c r="H43" s="125"/>
      <c r="I43" s="125"/>
      <c r="J43" s="33"/>
      <c r="K43" s="34"/>
      <c r="L43" s="35"/>
      <c r="M43" s="36"/>
      <c r="N43" s="102"/>
      <c r="O43" s="103"/>
      <c r="P43" s="125"/>
      <c r="Q43" s="125"/>
      <c r="R43" s="126" t="s">
        <v>76</v>
      </c>
      <c r="S43" s="6"/>
      <c r="T43" s="6"/>
      <c r="U43" s="5"/>
      <c r="V43" s="5"/>
      <c r="W43" s="5"/>
      <c r="X43" s="5"/>
      <c r="Y43" s="5"/>
      <c r="Z43" s="43"/>
    </row>
    <row r="44" spans="1:26" ht="15.75" customHeight="1" x14ac:dyDescent="0.25">
      <c r="A44" s="5"/>
      <c r="B44" s="345" t="s">
        <v>77</v>
      </c>
      <c r="C44" s="346" t="s">
        <v>78</v>
      </c>
      <c r="D44" s="71" t="s">
        <v>79</v>
      </c>
      <c r="E44" s="57">
        <f t="shared" ref="E44:F44" si="28">J44</f>
        <v>54</v>
      </c>
      <c r="F44" s="59">
        <f t="shared" si="28"/>
        <v>54</v>
      </c>
      <c r="G44" s="294" t="s">
        <v>106</v>
      </c>
      <c r="H44" s="92"/>
      <c r="I44" s="92"/>
      <c r="J44" s="33">
        <f t="shared" ref="J44:J45" si="29">(L44*1.5)+M44</f>
        <v>54</v>
      </c>
      <c r="K44" s="34">
        <f t="shared" ref="K44:K45" si="30">L44+M44</f>
        <v>54</v>
      </c>
      <c r="L44" s="101"/>
      <c r="M44" s="36">
        <f t="shared" ref="M44:M45" si="31">N44*$M$7</f>
        <v>54</v>
      </c>
      <c r="N44" s="102">
        <v>18</v>
      </c>
      <c r="O44" s="103">
        <v>0</v>
      </c>
      <c r="P44" s="92"/>
      <c r="Q44" s="92"/>
      <c r="R44" s="5"/>
      <c r="S44" s="6"/>
      <c r="T44" s="6"/>
      <c r="U44" s="5"/>
      <c r="V44" s="5"/>
      <c r="W44" s="5"/>
      <c r="X44" s="5"/>
      <c r="Y44" s="5"/>
    </row>
    <row r="45" spans="1:26" ht="15.75" customHeight="1" x14ac:dyDescent="0.25">
      <c r="A45" s="5"/>
      <c r="B45" s="334"/>
      <c r="C45" s="347"/>
      <c r="D45" s="58" t="s">
        <v>80</v>
      </c>
      <c r="E45" s="60">
        <f t="shared" ref="E45:F45" si="32">J45</f>
        <v>39</v>
      </c>
      <c r="F45" s="59">
        <f t="shared" si="32"/>
        <v>34</v>
      </c>
      <c r="G45" s="44" t="s">
        <v>54</v>
      </c>
      <c r="H45" s="92"/>
      <c r="I45" s="92"/>
      <c r="J45" s="129">
        <f t="shared" si="29"/>
        <v>39</v>
      </c>
      <c r="K45" s="130">
        <f t="shared" si="30"/>
        <v>34</v>
      </c>
      <c r="L45" s="131">
        <v>10</v>
      </c>
      <c r="M45" s="132">
        <f t="shared" si="31"/>
        <v>24</v>
      </c>
      <c r="N45" s="133">
        <v>8</v>
      </c>
      <c r="O45" s="103">
        <v>0</v>
      </c>
      <c r="P45" s="134"/>
      <c r="Q45" s="92"/>
      <c r="R45" s="40"/>
      <c r="S45" s="6"/>
      <c r="T45" s="6"/>
      <c r="U45" s="5"/>
      <c r="V45" s="5"/>
      <c r="W45" s="5"/>
      <c r="X45" s="5"/>
      <c r="Y45" s="5"/>
    </row>
    <row r="46" spans="1:26" ht="15.75" customHeight="1" x14ac:dyDescent="0.25">
      <c r="A46" s="5"/>
      <c r="B46" s="335"/>
      <c r="C46" s="121" t="s">
        <v>81</v>
      </c>
      <c r="D46" s="58"/>
      <c r="E46" s="135"/>
      <c r="F46" s="136"/>
      <c r="G46" s="100"/>
      <c r="H46" s="92"/>
      <c r="I46" s="92"/>
      <c r="J46" s="33"/>
      <c r="K46" s="34"/>
      <c r="L46" s="101"/>
      <c r="M46" s="36"/>
      <c r="N46" s="102"/>
      <c r="O46" s="103"/>
      <c r="P46" s="92"/>
      <c r="Q46" s="92"/>
      <c r="R46" s="5"/>
      <c r="S46" s="6"/>
      <c r="T46" s="6"/>
      <c r="U46" s="5"/>
      <c r="V46" s="5"/>
      <c r="W46" s="5"/>
      <c r="X46" s="5"/>
      <c r="Y46" s="5"/>
    </row>
    <row r="47" spans="1:26" ht="15.75" customHeight="1" x14ac:dyDescent="0.25">
      <c r="A47" s="5"/>
      <c r="B47" s="7"/>
      <c r="C47" s="6"/>
      <c r="D47" s="6"/>
      <c r="E47" s="6"/>
      <c r="F47" s="6"/>
      <c r="G47" s="6"/>
      <c r="H47" s="5"/>
      <c r="I47" s="5"/>
      <c r="J47" s="5">
        <f t="shared" ref="J47:N47" si="33">SUM(J30:J45)</f>
        <v>612.75</v>
      </c>
      <c r="K47" s="5">
        <f t="shared" si="33"/>
        <v>583</v>
      </c>
      <c r="L47" s="5">
        <f t="shared" si="33"/>
        <v>59.5</v>
      </c>
      <c r="M47" s="5">
        <f t="shared" si="33"/>
        <v>523.5</v>
      </c>
      <c r="N47" s="5">
        <f t="shared" si="33"/>
        <v>192.5</v>
      </c>
      <c r="O47" s="5"/>
      <c r="P47" s="5"/>
      <c r="Q47" s="5"/>
      <c r="R47" s="5"/>
      <c r="S47" s="6"/>
      <c r="T47" s="6"/>
      <c r="U47" s="5"/>
      <c r="V47" s="5"/>
      <c r="W47" s="5"/>
      <c r="X47" s="5"/>
      <c r="Y47" s="5"/>
    </row>
    <row r="48" spans="1:26" ht="15.75" customHeight="1" x14ac:dyDescent="0.25">
      <c r="A48" s="5"/>
      <c r="B48" s="7"/>
      <c r="C48" s="6"/>
      <c r="D48" s="6"/>
      <c r="E48" s="6"/>
      <c r="F48" s="6"/>
      <c r="G48" s="6"/>
      <c r="H48" s="5"/>
      <c r="I48" s="5"/>
      <c r="J48" s="5"/>
      <c r="K48" s="7"/>
      <c r="L48" s="5"/>
      <c r="M48" s="5"/>
      <c r="N48" s="5"/>
      <c r="O48" s="5"/>
      <c r="P48" s="5"/>
      <c r="Q48" s="5"/>
      <c r="R48" s="5"/>
      <c r="S48" s="6"/>
      <c r="T48" s="6"/>
      <c r="U48" s="5"/>
      <c r="V48" s="5"/>
      <c r="W48" s="5"/>
      <c r="X48" s="5"/>
      <c r="Y48" s="5"/>
    </row>
    <row r="49" spans="1:25" ht="15" customHeight="1" x14ac:dyDescent="0.25">
      <c r="A49" s="5"/>
      <c r="B49" s="7"/>
      <c r="C49" s="6"/>
      <c r="D49" s="6"/>
      <c r="E49" s="6"/>
      <c r="F49" s="6"/>
      <c r="G49" s="6"/>
      <c r="H49" s="5"/>
      <c r="I49" s="5"/>
      <c r="J49" s="5"/>
      <c r="K49" s="7"/>
      <c r="L49" s="5"/>
      <c r="M49" s="5"/>
      <c r="N49" s="5"/>
      <c r="O49" s="5"/>
      <c r="P49" s="5"/>
      <c r="Q49" s="5"/>
      <c r="R49" s="5"/>
      <c r="S49" s="6"/>
      <c r="T49" s="6"/>
      <c r="U49" s="5"/>
      <c r="V49" s="5"/>
      <c r="W49" s="5"/>
      <c r="X49" s="5"/>
      <c r="Y49" s="5"/>
    </row>
    <row r="50" spans="1:25" ht="15.75" customHeight="1" x14ac:dyDescent="0.25">
      <c r="A50" s="5"/>
      <c r="B50" s="6"/>
      <c r="C50" s="6"/>
      <c r="D50" s="6"/>
      <c r="E50" s="6"/>
      <c r="F50" s="6"/>
      <c r="G50" s="6"/>
      <c r="H50" s="5"/>
      <c r="I50" s="5"/>
      <c r="J50" s="5"/>
      <c r="K50" s="7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 x14ac:dyDescent="0.25">
      <c r="A51" s="5"/>
      <c r="B51" s="6"/>
      <c r="C51" s="6"/>
      <c r="D51" s="6"/>
      <c r="E51" s="6"/>
      <c r="F51" s="6"/>
      <c r="G51" s="6"/>
      <c r="H51" s="5"/>
      <c r="I51" s="5"/>
      <c r="J51" s="5"/>
      <c r="K51" s="7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 x14ac:dyDescent="0.25">
      <c r="A52" s="5"/>
      <c r="B52" s="6"/>
      <c r="C52" s="6"/>
      <c r="D52" s="6"/>
      <c r="E52" s="6"/>
      <c r="F52" s="6"/>
      <c r="G52" s="6"/>
      <c r="H52" s="5"/>
      <c r="I52" s="5"/>
      <c r="J52" s="5"/>
      <c r="K52" s="7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 x14ac:dyDescent="0.25">
      <c r="A53" s="5"/>
      <c r="B53" s="6"/>
      <c r="C53" s="6"/>
      <c r="D53" s="6"/>
      <c r="E53" s="6"/>
      <c r="F53" s="6"/>
      <c r="G53" s="6"/>
      <c r="H53" s="5"/>
      <c r="I53" s="5"/>
      <c r="J53" s="5"/>
      <c r="K53" s="7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 x14ac:dyDescent="0.25">
      <c r="A54" s="5"/>
      <c r="B54" s="6"/>
      <c r="C54" s="6"/>
      <c r="D54" s="6"/>
      <c r="E54" s="6"/>
      <c r="F54" s="6"/>
      <c r="G54" s="6"/>
      <c r="H54" s="5"/>
      <c r="I54" s="5"/>
      <c r="J54" s="5"/>
      <c r="K54" s="7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 x14ac:dyDescent="0.25">
      <c r="A55" s="5"/>
      <c r="B55" s="6"/>
      <c r="C55" s="6"/>
      <c r="D55" s="6"/>
      <c r="E55" s="6"/>
      <c r="F55" s="6"/>
      <c r="G55" s="6"/>
      <c r="H55" s="5"/>
      <c r="I55" s="5"/>
      <c r="J55" s="5"/>
      <c r="K55" s="7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 x14ac:dyDescent="0.25">
      <c r="A56" s="5"/>
      <c r="B56" s="6"/>
      <c r="C56" s="6"/>
      <c r="D56" s="6"/>
      <c r="E56" s="6"/>
      <c r="F56" s="6"/>
      <c r="G56" s="6"/>
      <c r="H56" s="5"/>
      <c r="I56" s="5"/>
      <c r="J56" s="5"/>
      <c r="K56" s="7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 x14ac:dyDescent="0.25">
      <c r="A57" s="5"/>
      <c r="B57" s="6"/>
      <c r="C57" s="6"/>
      <c r="D57" s="6"/>
      <c r="E57" s="6"/>
      <c r="F57" s="6"/>
      <c r="G57" s="6"/>
      <c r="H57" s="5"/>
      <c r="I57" s="5"/>
      <c r="J57" s="5"/>
      <c r="K57" s="7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 x14ac:dyDescent="0.25">
      <c r="A58" s="5"/>
      <c r="B58" s="6"/>
      <c r="C58" s="6"/>
      <c r="D58" s="6"/>
      <c r="E58" s="6"/>
      <c r="F58" s="6"/>
      <c r="G58" s="6"/>
      <c r="H58" s="5"/>
      <c r="I58" s="5"/>
      <c r="J58" s="5"/>
      <c r="K58" s="7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 x14ac:dyDescent="0.25">
      <c r="A59" s="5"/>
      <c r="B59" s="6"/>
      <c r="C59" s="6"/>
      <c r="D59" s="6"/>
      <c r="E59" s="6"/>
      <c r="F59" s="6"/>
      <c r="G59" s="6"/>
      <c r="H59" s="5"/>
      <c r="I59" s="5"/>
      <c r="J59" s="5"/>
      <c r="K59" s="7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 x14ac:dyDescent="0.25">
      <c r="A60" s="5"/>
      <c r="B60" s="6"/>
      <c r="C60" s="6"/>
      <c r="D60" s="6"/>
      <c r="E60" s="6"/>
      <c r="F60" s="6"/>
      <c r="G60" s="6"/>
      <c r="H60" s="5"/>
      <c r="I60" s="5"/>
      <c r="J60" s="5"/>
      <c r="K60" s="7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 x14ac:dyDescent="0.25">
      <c r="A61" s="5"/>
      <c r="B61" s="6"/>
      <c r="C61" s="6"/>
      <c r="D61" s="6"/>
      <c r="E61" s="6"/>
      <c r="F61" s="6"/>
      <c r="G61" s="6"/>
      <c r="H61" s="5"/>
      <c r="I61" s="5"/>
      <c r="J61" s="5"/>
      <c r="K61" s="7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 x14ac:dyDescent="0.25">
      <c r="A62" s="5"/>
      <c r="B62" s="6"/>
      <c r="C62" s="6"/>
      <c r="D62" s="6"/>
      <c r="E62" s="6"/>
      <c r="F62" s="6"/>
      <c r="G62" s="6"/>
      <c r="H62" s="5"/>
      <c r="I62" s="5"/>
      <c r="J62" s="5"/>
      <c r="K62" s="7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 x14ac:dyDescent="0.25">
      <c r="A63" s="5"/>
      <c r="B63" s="6"/>
      <c r="C63" s="6"/>
      <c r="D63" s="6"/>
      <c r="E63" s="6"/>
      <c r="F63" s="6"/>
      <c r="G63" s="6"/>
      <c r="H63" s="5"/>
      <c r="I63" s="5"/>
      <c r="J63" s="5"/>
      <c r="K63" s="7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 x14ac:dyDescent="0.25">
      <c r="A64" s="5"/>
      <c r="B64" s="6"/>
      <c r="C64" s="6"/>
      <c r="D64" s="6"/>
      <c r="E64" s="6"/>
      <c r="F64" s="6"/>
      <c r="G64" s="6"/>
      <c r="H64" s="5"/>
      <c r="I64" s="5"/>
      <c r="J64" s="5"/>
      <c r="K64" s="7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 x14ac:dyDescent="0.25">
      <c r="A65" s="5"/>
      <c r="B65" s="6"/>
      <c r="C65" s="6"/>
      <c r="D65" s="6"/>
      <c r="E65" s="6"/>
      <c r="F65" s="6"/>
      <c r="G65" s="6"/>
      <c r="H65" s="5"/>
      <c r="I65" s="5"/>
      <c r="J65" s="5"/>
      <c r="K65" s="7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 x14ac:dyDescent="0.25">
      <c r="A66" s="5"/>
      <c r="B66" s="6"/>
      <c r="C66" s="6"/>
      <c r="D66" s="6"/>
      <c r="E66" s="6"/>
      <c r="F66" s="6"/>
      <c r="G66" s="6"/>
      <c r="H66" s="5"/>
      <c r="I66" s="5"/>
      <c r="J66" s="5"/>
      <c r="K66" s="7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 x14ac:dyDescent="0.25">
      <c r="A67" s="5"/>
      <c r="B67" s="6"/>
      <c r="C67" s="6"/>
      <c r="D67" s="6"/>
      <c r="E67" s="6"/>
      <c r="F67" s="6"/>
      <c r="G67" s="6"/>
      <c r="H67" s="5"/>
      <c r="I67" s="5"/>
      <c r="J67" s="5"/>
      <c r="K67" s="7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 x14ac:dyDescent="0.25">
      <c r="A68" s="5"/>
      <c r="B68" s="6"/>
      <c r="C68" s="6"/>
      <c r="D68" s="6"/>
      <c r="E68" s="6"/>
      <c r="F68" s="6"/>
      <c r="G68" s="6"/>
      <c r="H68" s="5"/>
      <c r="I68" s="5"/>
      <c r="J68" s="5"/>
      <c r="K68" s="7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 x14ac:dyDescent="0.25">
      <c r="A69" s="5"/>
      <c r="B69" s="6"/>
      <c r="C69" s="6"/>
      <c r="D69" s="6"/>
      <c r="E69" s="6"/>
      <c r="F69" s="6"/>
      <c r="G69" s="6"/>
      <c r="H69" s="5"/>
      <c r="I69" s="5"/>
      <c r="J69" s="5"/>
      <c r="K69" s="7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 x14ac:dyDescent="0.25">
      <c r="A70" s="5"/>
      <c r="B70" s="6"/>
      <c r="C70" s="6"/>
      <c r="D70" s="6"/>
      <c r="E70" s="6"/>
      <c r="F70" s="6"/>
      <c r="G70" s="6"/>
      <c r="H70" s="5"/>
      <c r="I70" s="5"/>
      <c r="J70" s="5"/>
      <c r="K70" s="7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 x14ac:dyDescent="0.25">
      <c r="A71" s="5"/>
      <c r="B71" s="6"/>
      <c r="C71" s="6"/>
      <c r="D71" s="6"/>
      <c r="E71" s="6"/>
      <c r="F71" s="6"/>
      <c r="G71" s="6"/>
      <c r="H71" s="5"/>
      <c r="I71" s="5"/>
      <c r="J71" s="5"/>
      <c r="K71" s="7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 x14ac:dyDescent="0.25">
      <c r="A72" s="5"/>
      <c r="B72" s="6"/>
      <c r="C72" s="6"/>
      <c r="D72" s="6"/>
      <c r="E72" s="6"/>
      <c r="F72" s="6"/>
      <c r="G72" s="6"/>
      <c r="H72" s="5"/>
      <c r="I72" s="5"/>
      <c r="J72" s="5"/>
      <c r="K72" s="7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 x14ac:dyDescent="0.25">
      <c r="A73" s="5"/>
      <c r="B73" s="6"/>
      <c r="C73" s="6"/>
      <c r="D73" s="6"/>
      <c r="E73" s="6"/>
      <c r="F73" s="6"/>
      <c r="G73" s="6"/>
      <c r="H73" s="5"/>
      <c r="I73" s="5"/>
      <c r="J73" s="5"/>
      <c r="K73" s="7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 x14ac:dyDescent="0.25">
      <c r="A74" s="5"/>
      <c r="B74" s="6"/>
      <c r="C74" s="6"/>
      <c r="D74" s="6"/>
      <c r="E74" s="6"/>
      <c r="F74" s="6"/>
      <c r="G74" s="6"/>
      <c r="H74" s="5"/>
      <c r="I74" s="5"/>
      <c r="J74" s="5"/>
      <c r="K74" s="7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 x14ac:dyDescent="0.25">
      <c r="A75" s="5"/>
      <c r="B75" s="6"/>
      <c r="C75" s="6"/>
      <c r="D75" s="6"/>
      <c r="E75" s="6"/>
      <c r="F75" s="6"/>
      <c r="G75" s="6"/>
      <c r="H75" s="5"/>
      <c r="I75" s="5"/>
      <c r="J75" s="5"/>
      <c r="K75" s="7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 x14ac:dyDescent="0.25">
      <c r="A76" s="5"/>
      <c r="B76" s="6"/>
      <c r="C76" s="6"/>
      <c r="D76" s="6"/>
      <c r="E76" s="6"/>
      <c r="F76" s="6"/>
      <c r="G76" s="6"/>
      <c r="H76" s="5"/>
      <c r="I76" s="5"/>
      <c r="J76" s="5"/>
      <c r="K76" s="7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 x14ac:dyDescent="0.25">
      <c r="A77" s="5"/>
      <c r="B77" s="6"/>
      <c r="C77" s="6"/>
      <c r="D77" s="6"/>
      <c r="E77" s="6"/>
      <c r="F77" s="6"/>
      <c r="G77" s="6"/>
      <c r="H77" s="5"/>
      <c r="I77" s="5"/>
      <c r="J77" s="5"/>
      <c r="K77" s="7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 x14ac:dyDescent="0.25">
      <c r="A78" s="5"/>
      <c r="B78" s="6"/>
      <c r="C78" s="6"/>
      <c r="D78" s="6"/>
      <c r="E78" s="6"/>
      <c r="F78" s="6"/>
      <c r="G78" s="6"/>
      <c r="H78" s="5"/>
      <c r="I78" s="5"/>
      <c r="J78" s="5"/>
      <c r="K78" s="7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 x14ac:dyDescent="0.25">
      <c r="A79" s="5"/>
      <c r="B79" s="6"/>
      <c r="C79" s="6"/>
      <c r="D79" s="6"/>
      <c r="E79" s="6"/>
      <c r="F79" s="6"/>
      <c r="G79" s="6"/>
      <c r="H79" s="5"/>
      <c r="I79" s="5"/>
      <c r="J79" s="5"/>
      <c r="K79" s="7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 x14ac:dyDescent="0.25">
      <c r="A80" s="5"/>
      <c r="B80" s="6"/>
      <c r="C80" s="6"/>
      <c r="D80" s="6"/>
      <c r="E80" s="6"/>
      <c r="F80" s="6"/>
      <c r="G80" s="6"/>
      <c r="H80" s="5"/>
      <c r="I80" s="5"/>
      <c r="J80" s="5"/>
      <c r="K80" s="7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 x14ac:dyDescent="0.25">
      <c r="A81" s="5"/>
      <c r="B81" s="6"/>
      <c r="C81" s="6"/>
      <c r="D81" s="6"/>
      <c r="E81" s="6"/>
      <c r="F81" s="6"/>
      <c r="G81" s="6"/>
      <c r="H81" s="5"/>
      <c r="I81" s="5"/>
      <c r="J81" s="5"/>
      <c r="K81" s="7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 x14ac:dyDescent="0.25">
      <c r="A82" s="5"/>
      <c r="B82" s="6"/>
      <c r="C82" s="6"/>
      <c r="D82" s="6"/>
      <c r="E82" s="6"/>
      <c r="F82" s="6"/>
      <c r="G82" s="6"/>
      <c r="H82" s="5"/>
      <c r="I82" s="5"/>
      <c r="J82" s="5"/>
      <c r="K82" s="7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 x14ac:dyDescent="0.25">
      <c r="A83" s="5"/>
      <c r="B83" s="6"/>
      <c r="C83" s="6"/>
      <c r="D83" s="6"/>
      <c r="E83" s="6"/>
      <c r="F83" s="6"/>
      <c r="G83" s="6"/>
      <c r="H83" s="5"/>
      <c r="I83" s="5"/>
      <c r="J83" s="5"/>
      <c r="K83" s="7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 x14ac:dyDescent="0.25">
      <c r="A84" s="5"/>
      <c r="B84" s="6"/>
      <c r="C84" s="6"/>
      <c r="D84" s="6"/>
      <c r="E84" s="6"/>
      <c r="F84" s="6"/>
      <c r="G84" s="6"/>
      <c r="H84" s="5"/>
      <c r="I84" s="5"/>
      <c r="J84" s="5"/>
      <c r="K84" s="7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 x14ac:dyDescent="0.25">
      <c r="A85" s="5"/>
      <c r="B85" s="6"/>
      <c r="C85" s="6"/>
      <c r="D85" s="6"/>
      <c r="E85" s="6"/>
      <c r="F85" s="6"/>
      <c r="G85" s="6"/>
      <c r="H85" s="5"/>
      <c r="I85" s="5"/>
      <c r="J85" s="5"/>
      <c r="K85" s="7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 x14ac:dyDescent="0.25">
      <c r="A86" s="5"/>
      <c r="B86" s="6"/>
      <c r="C86" s="6"/>
      <c r="D86" s="6"/>
      <c r="E86" s="6"/>
      <c r="F86" s="6"/>
      <c r="G86" s="6"/>
      <c r="H86" s="5"/>
      <c r="I86" s="5"/>
      <c r="J86" s="5"/>
      <c r="K86" s="7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 x14ac:dyDescent="0.25">
      <c r="A87" s="5"/>
      <c r="B87" s="6"/>
      <c r="C87" s="6"/>
      <c r="D87" s="6"/>
      <c r="E87" s="6"/>
      <c r="F87" s="6"/>
      <c r="G87" s="6"/>
      <c r="H87" s="5"/>
      <c r="I87" s="5"/>
      <c r="J87" s="5"/>
      <c r="K87" s="7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 x14ac:dyDescent="0.25">
      <c r="A88" s="5"/>
      <c r="B88" s="6"/>
      <c r="C88" s="6"/>
      <c r="D88" s="6"/>
      <c r="E88" s="6"/>
      <c r="F88" s="6"/>
      <c r="G88" s="6"/>
      <c r="H88" s="5"/>
      <c r="I88" s="5"/>
      <c r="J88" s="5"/>
      <c r="K88" s="7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 x14ac:dyDescent="0.25">
      <c r="A89" s="5"/>
      <c r="B89" s="6"/>
      <c r="C89" s="6"/>
      <c r="D89" s="6"/>
      <c r="E89" s="6"/>
      <c r="F89" s="6"/>
      <c r="G89" s="6"/>
      <c r="H89" s="5"/>
      <c r="I89" s="5"/>
      <c r="J89" s="5"/>
      <c r="K89" s="7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 x14ac:dyDescent="0.25">
      <c r="A90" s="5"/>
      <c r="B90" s="6"/>
      <c r="C90" s="6"/>
      <c r="D90" s="6"/>
      <c r="E90" s="6"/>
      <c r="F90" s="6"/>
      <c r="G90" s="6"/>
      <c r="H90" s="5"/>
      <c r="I90" s="5"/>
      <c r="J90" s="5"/>
      <c r="K90" s="7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 x14ac:dyDescent="0.25">
      <c r="A91" s="5"/>
      <c r="B91" s="6"/>
      <c r="C91" s="6"/>
      <c r="D91" s="6"/>
      <c r="E91" s="6"/>
      <c r="F91" s="6"/>
      <c r="G91" s="6"/>
      <c r="H91" s="5"/>
      <c r="I91" s="5"/>
      <c r="J91" s="5"/>
      <c r="K91" s="7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 x14ac:dyDescent="0.25">
      <c r="A92" s="5"/>
      <c r="B92" s="6"/>
      <c r="C92" s="6"/>
      <c r="D92" s="6"/>
      <c r="E92" s="6"/>
      <c r="F92" s="6"/>
      <c r="G92" s="6"/>
      <c r="H92" s="5"/>
      <c r="I92" s="5"/>
      <c r="J92" s="5"/>
      <c r="K92" s="7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 x14ac:dyDescent="0.25">
      <c r="A93" s="5"/>
      <c r="B93" s="6"/>
      <c r="C93" s="6"/>
      <c r="D93" s="6"/>
      <c r="E93" s="6"/>
      <c r="F93" s="6"/>
      <c r="G93" s="6"/>
      <c r="H93" s="5"/>
      <c r="I93" s="5"/>
      <c r="J93" s="5"/>
      <c r="K93" s="7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 x14ac:dyDescent="0.25">
      <c r="A94" s="5"/>
      <c r="B94" s="6"/>
      <c r="C94" s="6"/>
      <c r="D94" s="6"/>
      <c r="E94" s="6"/>
      <c r="F94" s="6"/>
      <c r="G94" s="6"/>
      <c r="H94" s="5"/>
      <c r="I94" s="5"/>
      <c r="J94" s="5"/>
      <c r="K94" s="7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 x14ac:dyDescent="0.25">
      <c r="A95" s="5"/>
      <c r="B95" s="6"/>
      <c r="C95" s="6"/>
      <c r="D95" s="6"/>
      <c r="E95" s="6"/>
      <c r="F95" s="6"/>
      <c r="G95" s="6"/>
      <c r="H95" s="5"/>
      <c r="I95" s="5"/>
      <c r="J95" s="5"/>
      <c r="K95" s="7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 x14ac:dyDescent="0.25">
      <c r="A96" s="5"/>
      <c r="B96" s="6"/>
      <c r="C96" s="6"/>
      <c r="D96" s="6"/>
      <c r="E96" s="6"/>
      <c r="F96" s="6"/>
      <c r="G96" s="6"/>
      <c r="H96" s="5"/>
      <c r="I96" s="5"/>
      <c r="J96" s="5"/>
      <c r="K96" s="7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 x14ac:dyDescent="0.25">
      <c r="A97" s="5"/>
      <c r="B97" s="6"/>
      <c r="C97" s="6"/>
      <c r="D97" s="6"/>
      <c r="E97" s="6"/>
      <c r="F97" s="6"/>
      <c r="G97" s="6"/>
      <c r="H97" s="5"/>
      <c r="I97" s="5"/>
      <c r="J97" s="5"/>
      <c r="K97" s="7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 x14ac:dyDescent="0.25">
      <c r="A98" s="5"/>
      <c r="B98" s="6"/>
      <c r="C98" s="6"/>
      <c r="D98" s="6"/>
      <c r="E98" s="6"/>
      <c r="F98" s="6"/>
      <c r="G98" s="6"/>
      <c r="H98" s="5"/>
      <c r="I98" s="5"/>
      <c r="J98" s="5"/>
      <c r="K98" s="7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 x14ac:dyDescent="0.25">
      <c r="A99" s="5"/>
      <c r="B99" s="6"/>
      <c r="C99" s="6"/>
      <c r="D99" s="6"/>
      <c r="E99" s="6"/>
      <c r="F99" s="6"/>
      <c r="G99" s="6"/>
      <c r="H99" s="5"/>
      <c r="I99" s="5"/>
      <c r="J99" s="5"/>
      <c r="K99" s="7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 x14ac:dyDescent="0.25">
      <c r="A100" s="5"/>
      <c r="B100" s="6"/>
      <c r="C100" s="6"/>
      <c r="D100" s="6"/>
      <c r="E100" s="6"/>
      <c r="F100" s="6"/>
      <c r="G100" s="6"/>
      <c r="H100" s="5"/>
      <c r="I100" s="5"/>
      <c r="J100" s="5"/>
      <c r="K100" s="7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 x14ac:dyDescent="0.25">
      <c r="A101" s="5"/>
      <c r="B101" s="6"/>
      <c r="C101" s="6"/>
      <c r="D101" s="6"/>
      <c r="E101" s="6"/>
      <c r="F101" s="6"/>
      <c r="G101" s="6"/>
      <c r="H101" s="5"/>
      <c r="I101" s="5"/>
      <c r="J101" s="5"/>
      <c r="K101" s="7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 x14ac:dyDescent="0.25">
      <c r="A102" s="5"/>
      <c r="B102" s="6"/>
      <c r="C102" s="6"/>
      <c r="D102" s="6"/>
      <c r="E102" s="6"/>
      <c r="F102" s="6"/>
      <c r="G102" s="6"/>
      <c r="H102" s="5"/>
      <c r="I102" s="5"/>
      <c r="J102" s="5"/>
      <c r="K102" s="7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 x14ac:dyDescent="0.25">
      <c r="A103" s="5"/>
      <c r="B103" s="6"/>
      <c r="C103" s="6"/>
      <c r="D103" s="6"/>
      <c r="E103" s="6"/>
      <c r="F103" s="6"/>
      <c r="G103" s="6"/>
      <c r="H103" s="5"/>
      <c r="I103" s="5"/>
      <c r="J103" s="5"/>
      <c r="K103" s="7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 x14ac:dyDescent="0.25">
      <c r="A104" s="5"/>
      <c r="B104" s="6"/>
      <c r="C104" s="6"/>
      <c r="D104" s="6"/>
      <c r="E104" s="6"/>
      <c r="F104" s="6"/>
      <c r="G104" s="6"/>
      <c r="H104" s="5"/>
      <c r="I104" s="5"/>
      <c r="J104" s="5"/>
      <c r="K104" s="7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 x14ac:dyDescent="0.25">
      <c r="A105" s="5"/>
      <c r="B105" s="6"/>
      <c r="C105" s="6"/>
      <c r="D105" s="6"/>
      <c r="E105" s="6"/>
      <c r="F105" s="6"/>
      <c r="G105" s="6"/>
      <c r="H105" s="5"/>
      <c r="I105" s="5"/>
      <c r="J105" s="5"/>
      <c r="K105" s="7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 x14ac:dyDescent="0.25">
      <c r="A106" s="5"/>
      <c r="B106" s="6"/>
      <c r="C106" s="6"/>
      <c r="D106" s="6"/>
      <c r="E106" s="6"/>
      <c r="F106" s="6"/>
      <c r="G106" s="6"/>
      <c r="H106" s="5"/>
      <c r="I106" s="5"/>
      <c r="J106" s="5"/>
      <c r="K106" s="7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 x14ac:dyDescent="0.25">
      <c r="A107" s="5"/>
      <c r="B107" s="6"/>
      <c r="C107" s="6"/>
      <c r="D107" s="6"/>
      <c r="E107" s="6"/>
      <c r="F107" s="6"/>
      <c r="G107" s="6"/>
      <c r="H107" s="5"/>
      <c r="I107" s="5"/>
      <c r="J107" s="5"/>
      <c r="K107" s="7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 x14ac:dyDescent="0.25">
      <c r="A108" s="5"/>
      <c r="B108" s="6"/>
      <c r="C108" s="6"/>
      <c r="D108" s="6"/>
      <c r="E108" s="6"/>
      <c r="F108" s="6"/>
      <c r="G108" s="6"/>
      <c r="H108" s="5"/>
      <c r="I108" s="5"/>
      <c r="J108" s="5"/>
      <c r="K108" s="7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 x14ac:dyDescent="0.25">
      <c r="A109" s="5"/>
      <c r="B109" s="6"/>
      <c r="C109" s="6"/>
      <c r="D109" s="6"/>
      <c r="E109" s="6"/>
      <c r="F109" s="6"/>
      <c r="G109" s="6"/>
      <c r="H109" s="5"/>
      <c r="I109" s="5"/>
      <c r="J109" s="5"/>
      <c r="K109" s="7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 x14ac:dyDescent="0.25">
      <c r="A110" s="5"/>
      <c r="B110" s="6"/>
      <c r="C110" s="6"/>
      <c r="D110" s="6"/>
      <c r="E110" s="6"/>
      <c r="F110" s="6"/>
      <c r="G110" s="6"/>
      <c r="H110" s="5"/>
      <c r="I110" s="5"/>
      <c r="J110" s="5"/>
      <c r="K110" s="7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 x14ac:dyDescent="0.25">
      <c r="A111" s="5"/>
      <c r="B111" s="6"/>
      <c r="C111" s="6"/>
      <c r="D111" s="6"/>
      <c r="E111" s="6"/>
      <c r="F111" s="6"/>
      <c r="G111" s="6"/>
      <c r="H111" s="5"/>
      <c r="I111" s="5"/>
      <c r="J111" s="5"/>
      <c r="K111" s="7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 x14ac:dyDescent="0.25">
      <c r="A112" s="5"/>
      <c r="B112" s="6"/>
      <c r="C112" s="6"/>
      <c r="D112" s="6"/>
      <c r="E112" s="6"/>
      <c r="F112" s="6"/>
      <c r="G112" s="6"/>
      <c r="H112" s="5"/>
      <c r="I112" s="5"/>
      <c r="J112" s="5"/>
      <c r="K112" s="7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 x14ac:dyDescent="0.25">
      <c r="A113" s="5"/>
      <c r="B113" s="6"/>
      <c r="C113" s="6"/>
      <c r="D113" s="6"/>
      <c r="E113" s="6"/>
      <c r="F113" s="6"/>
      <c r="G113" s="6"/>
      <c r="H113" s="5"/>
      <c r="I113" s="5"/>
      <c r="J113" s="5"/>
      <c r="K113" s="7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 x14ac:dyDescent="0.25">
      <c r="A114" s="5"/>
      <c r="B114" s="6"/>
      <c r="C114" s="6"/>
      <c r="D114" s="6"/>
      <c r="E114" s="6"/>
      <c r="F114" s="6"/>
      <c r="G114" s="6"/>
      <c r="H114" s="5"/>
      <c r="I114" s="5"/>
      <c r="J114" s="5"/>
      <c r="K114" s="7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 x14ac:dyDescent="0.25">
      <c r="A115" s="5"/>
      <c r="B115" s="6"/>
      <c r="C115" s="6"/>
      <c r="D115" s="6"/>
      <c r="E115" s="6"/>
      <c r="F115" s="6"/>
      <c r="G115" s="6"/>
      <c r="H115" s="5"/>
      <c r="I115" s="5"/>
      <c r="J115" s="5"/>
      <c r="K115" s="7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 x14ac:dyDescent="0.25">
      <c r="A116" s="5"/>
      <c r="B116" s="6"/>
      <c r="C116" s="6"/>
      <c r="D116" s="6"/>
      <c r="E116" s="6"/>
      <c r="F116" s="6"/>
      <c r="G116" s="6"/>
      <c r="H116" s="5"/>
      <c r="I116" s="5"/>
      <c r="J116" s="5"/>
      <c r="K116" s="7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 x14ac:dyDescent="0.25">
      <c r="A117" s="5"/>
      <c r="B117" s="6"/>
      <c r="C117" s="6"/>
      <c r="D117" s="6"/>
      <c r="E117" s="6"/>
      <c r="F117" s="6"/>
      <c r="G117" s="6"/>
      <c r="H117" s="5"/>
      <c r="I117" s="5"/>
      <c r="J117" s="5"/>
      <c r="K117" s="7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 x14ac:dyDescent="0.25">
      <c r="A118" s="5"/>
      <c r="B118" s="6"/>
      <c r="C118" s="6"/>
      <c r="D118" s="6"/>
      <c r="E118" s="6"/>
      <c r="F118" s="6"/>
      <c r="G118" s="6"/>
      <c r="H118" s="5"/>
      <c r="I118" s="5"/>
      <c r="J118" s="5"/>
      <c r="K118" s="7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 x14ac:dyDescent="0.25">
      <c r="A119" s="5"/>
      <c r="B119" s="6"/>
      <c r="C119" s="6"/>
      <c r="D119" s="6"/>
      <c r="E119" s="6"/>
      <c r="F119" s="6"/>
      <c r="G119" s="6"/>
      <c r="H119" s="5"/>
      <c r="I119" s="5"/>
      <c r="J119" s="5"/>
      <c r="K119" s="7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 x14ac:dyDescent="0.25">
      <c r="A120" s="5"/>
      <c r="B120" s="6"/>
      <c r="C120" s="6"/>
      <c r="D120" s="6"/>
      <c r="E120" s="6"/>
      <c r="F120" s="6"/>
      <c r="G120" s="6"/>
      <c r="H120" s="5"/>
      <c r="I120" s="5"/>
      <c r="J120" s="5"/>
      <c r="K120" s="7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 x14ac:dyDescent="0.25">
      <c r="A121" s="5"/>
      <c r="B121" s="6"/>
      <c r="C121" s="6"/>
      <c r="D121" s="6"/>
      <c r="E121" s="6"/>
      <c r="F121" s="6"/>
      <c r="G121" s="6"/>
      <c r="H121" s="5"/>
      <c r="I121" s="5"/>
      <c r="J121" s="5"/>
      <c r="K121" s="7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 x14ac:dyDescent="0.25">
      <c r="A122" s="5"/>
      <c r="B122" s="6"/>
      <c r="C122" s="6"/>
      <c r="D122" s="6"/>
      <c r="E122" s="6"/>
      <c r="F122" s="6"/>
      <c r="G122" s="6"/>
      <c r="H122" s="5"/>
      <c r="I122" s="5"/>
      <c r="J122" s="5"/>
      <c r="K122" s="7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 x14ac:dyDescent="0.25">
      <c r="A123" s="5"/>
      <c r="B123" s="6"/>
      <c r="C123" s="6"/>
      <c r="D123" s="6"/>
      <c r="E123" s="6"/>
      <c r="F123" s="6"/>
      <c r="G123" s="6"/>
      <c r="H123" s="5"/>
      <c r="I123" s="5"/>
      <c r="J123" s="5"/>
      <c r="K123" s="7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 x14ac:dyDescent="0.25">
      <c r="A124" s="5"/>
      <c r="B124" s="6"/>
      <c r="C124" s="6"/>
      <c r="D124" s="6"/>
      <c r="E124" s="6"/>
      <c r="F124" s="6"/>
      <c r="G124" s="6"/>
      <c r="H124" s="5"/>
      <c r="I124" s="5"/>
      <c r="J124" s="5"/>
      <c r="K124" s="7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 x14ac:dyDescent="0.25">
      <c r="A125" s="5"/>
      <c r="B125" s="6"/>
      <c r="C125" s="6"/>
      <c r="D125" s="6"/>
      <c r="E125" s="6"/>
      <c r="F125" s="6"/>
      <c r="G125" s="6"/>
      <c r="H125" s="5"/>
      <c r="I125" s="5"/>
      <c r="J125" s="5"/>
      <c r="K125" s="7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 x14ac:dyDescent="0.25">
      <c r="A126" s="5"/>
      <c r="B126" s="6"/>
      <c r="C126" s="6"/>
      <c r="D126" s="6"/>
      <c r="E126" s="6"/>
      <c r="F126" s="6"/>
      <c r="G126" s="6"/>
      <c r="H126" s="5"/>
      <c r="I126" s="5"/>
      <c r="J126" s="5"/>
      <c r="K126" s="7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 x14ac:dyDescent="0.25">
      <c r="A127" s="5"/>
      <c r="B127" s="6"/>
      <c r="C127" s="6"/>
      <c r="D127" s="6"/>
      <c r="E127" s="6"/>
      <c r="F127" s="6"/>
      <c r="G127" s="6"/>
      <c r="H127" s="5"/>
      <c r="I127" s="5"/>
      <c r="J127" s="5"/>
      <c r="K127" s="7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 x14ac:dyDescent="0.25">
      <c r="A128" s="5"/>
      <c r="B128" s="6"/>
      <c r="C128" s="6"/>
      <c r="D128" s="6"/>
      <c r="E128" s="6"/>
      <c r="F128" s="6"/>
      <c r="G128" s="6"/>
      <c r="H128" s="5"/>
      <c r="I128" s="5"/>
      <c r="J128" s="5"/>
      <c r="K128" s="7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 x14ac:dyDescent="0.25">
      <c r="A129" s="5"/>
      <c r="B129" s="6"/>
      <c r="C129" s="6"/>
      <c r="D129" s="6"/>
      <c r="E129" s="6"/>
      <c r="F129" s="6"/>
      <c r="G129" s="6"/>
      <c r="H129" s="5"/>
      <c r="I129" s="5"/>
      <c r="J129" s="5"/>
      <c r="K129" s="7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 x14ac:dyDescent="0.25">
      <c r="A130" s="5"/>
      <c r="B130" s="6"/>
      <c r="C130" s="6"/>
      <c r="D130" s="6"/>
      <c r="E130" s="6"/>
      <c r="F130" s="6"/>
      <c r="G130" s="6"/>
      <c r="H130" s="5"/>
      <c r="I130" s="5"/>
      <c r="J130" s="5"/>
      <c r="K130" s="7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 x14ac:dyDescent="0.25">
      <c r="A131" s="5"/>
      <c r="B131" s="6"/>
      <c r="C131" s="6"/>
      <c r="D131" s="6"/>
      <c r="E131" s="6"/>
      <c r="F131" s="6"/>
      <c r="G131" s="6"/>
      <c r="H131" s="5"/>
      <c r="I131" s="5"/>
      <c r="J131" s="5"/>
      <c r="K131" s="7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 x14ac:dyDescent="0.25">
      <c r="A132" s="5"/>
      <c r="B132" s="6"/>
      <c r="C132" s="6"/>
      <c r="D132" s="6"/>
      <c r="E132" s="6"/>
      <c r="F132" s="6"/>
      <c r="G132" s="6"/>
      <c r="H132" s="5"/>
      <c r="I132" s="5"/>
      <c r="J132" s="5"/>
      <c r="K132" s="7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 x14ac:dyDescent="0.25">
      <c r="A133" s="5"/>
      <c r="B133" s="6"/>
      <c r="C133" s="6"/>
      <c r="D133" s="6"/>
      <c r="E133" s="6"/>
      <c r="F133" s="6"/>
      <c r="G133" s="6"/>
      <c r="H133" s="5"/>
      <c r="I133" s="5"/>
      <c r="J133" s="5"/>
      <c r="K133" s="7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 x14ac:dyDescent="0.25">
      <c r="A134" s="5"/>
      <c r="B134" s="6"/>
      <c r="C134" s="6"/>
      <c r="D134" s="6"/>
      <c r="E134" s="6"/>
      <c r="F134" s="6"/>
      <c r="G134" s="6"/>
      <c r="H134" s="5"/>
      <c r="I134" s="5"/>
      <c r="J134" s="5"/>
      <c r="K134" s="7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 x14ac:dyDescent="0.25">
      <c r="A135" s="5"/>
      <c r="B135" s="6"/>
      <c r="C135" s="6"/>
      <c r="D135" s="6"/>
      <c r="E135" s="6"/>
      <c r="F135" s="6"/>
      <c r="G135" s="6"/>
      <c r="H135" s="5"/>
      <c r="I135" s="5"/>
      <c r="J135" s="5"/>
      <c r="K135" s="7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 x14ac:dyDescent="0.25">
      <c r="A136" s="5"/>
      <c r="B136" s="6"/>
      <c r="C136" s="6"/>
      <c r="D136" s="6"/>
      <c r="E136" s="6"/>
      <c r="F136" s="6"/>
      <c r="G136" s="6"/>
      <c r="H136" s="5"/>
      <c r="I136" s="5"/>
      <c r="J136" s="5"/>
      <c r="K136" s="7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 x14ac:dyDescent="0.25">
      <c r="A137" s="5"/>
      <c r="B137" s="6"/>
      <c r="C137" s="6"/>
      <c r="D137" s="6"/>
      <c r="E137" s="6"/>
      <c r="F137" s="6"/>
      <c r="G137" s="6"/>
      <c r="H137" s="5"/>
      <c r="I137" s="5"/>
      <c r="J137" s="5"/>
      <c r="K137" s="7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 x14ac:dyDescent="0.25">
      <c r="A138" s="5"/>
      <c r="B138" s="6"/>
      <c r="C138" s="6"/>
      <c r="D138" s="6"/>
      <c r="E138" s="6"/>
      <c r="F138" s="6"/>
      <c r="G138" s="6"/>
      <c r="H138" s="5"/>
      <c r="I138" s="5"/>
      <c r="J138" s="5"/>
      <c r="K138" s="7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 x14ac:dyDescent="0.25">
      <c r="A139" s="5"/>
      <c r="B139" s="6"/>
      <c r="C139" s="6"/>
      <c r="D139" s="6"/>
      <c r="E139" s="6"/>
      <c r="F139" s="6"/>
      <c r="G139" s="6"/>
      <c r="H139" s="5"/>
      <c r="I139" s="5"/>
      <c r="J139" s="5"/>
      <c r="K139" s="7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 x14ac:dyDescent="0.25">
      <c r="A140" s="5"/>
      <c r="B140" s="6"/>
      <c r="C140" s="6"/>
      <c r="D140" s="6"/>
      <c r="E140" s="6"/>
      <c r="F140" s="6"/>
      <c r="G140" s="6"/>
      <c r="H140" s="5"/>
      <c r="I140" s="5"/>
      <c r="J140" s="5"/>
      <c r="K140" s="7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 x14ac:dyDescent="0.25">
      <c r="A141" s="5"/>
      <c r="B141" s="6"/>
      <c r="C141" s="6"/>
      <c r="D141" s="6"/>
      <c r="E141" s="6"/>
      <c r="F141" s="6"/>
      <c r="G141" s="6"/>
      <c r="H141" s="5"/>
      <c r="I141" s="5"/>
      <c r="J141" s="5"/>
      <c r="K141" s="7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 x14ac:dyDescent="0.25">
      <c r="A142" s="5"/>
      <c r="B142" s="6"/>
      <c r="C142" s="6"/>
      <c r="D142" s="6"/>
      <c r="E142" s="6"/>
      <c r="F142" s="6"/>
      <c r="G142" s="6"/>
      <c r="H142" s="5"/>
      <c r="I142" s="5"/>
      <c r="J142" s="5"/>
      <c r="K142" s="7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 x14ac:dyDescent="0.25">
      <c r="A143" s="5"/>
      <c r="B143" s="6"/>
      <c r="C143" s="6"/>
      <c r="D143" s="6"/>
      <c r="E143" s="6"/>
      <c r="F143" s="6"/>
      <c r="G143" s="6"/>
      <c r="H143" s="5"/>
      <c r="I143" s="5"/>
      <c r="J143" s="5"/>
      <c r="K143" s="7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 x14ac:dyDescent="0.25">
      <c r="A144" s="5"/>
      <c r="B144" s="6"/>
      <c r="C144" s="6"/>
      <c r="D144" s="6"/>
      <c r="E144" s="6"/>
      <c r="F144" s="6"/>
      <c r="G144" s="6"/>
      <c r="H144" s="5"/>
      <c r="I144" s="5"/>
      <c r="J144" s="5"/>
      <c r="K144" s="7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 x14ac:dyDescent="0.25">
      <c r="A145" s="5"/>
      <c r="B145" s="6"/>
      <c r="C145" s="6"/>
      <c r="D145" s="6"/>
      <c r="E145" s="6"/>
      <c r="F145" s="6"/>
      <c r="G145" s="6"/>
      <c r="H145" s="5"/>
      <c r="I145" s="5"/>
      <c r="J145" s="5"/>
      <c r="K145" s="7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 x14ac:dyDescent="0.25">
      <c r="A146" s="5"/>
      <c r="B146" s="6"/>
      <c r="C146" s="6"/>
      <c r="D146" s="6"/>
      <c r="E146" s="6"/>
      <c r="F146" s="6"/>
      <c r="G146" s="6"/>
      <c r="H146" s="5"/>
      <c r="I146" s="5"/>
      <c r="J146" s="5"/>
      <c r="K146" s="7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 x14ac:dyDescent="0.25">
      <c r="A147" s="5"/>
      <c r="B147" s="6"/>
      <c r="C147" s="6"/>
      <c r="D147" s="6"/>
      <c r="E147" s="6"/>
      <c r="F147" s="6"/>
      <c r="G147" s="6"/>
      <c r="H147" s="5"/>
      <c r="I147" s="5"/>
      <c r="J147" s="5"/>
      <c r="K147" s="7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 x14ac:dyDescent="0.25">
      <c r="A148" s="5"/>
      <c r="B148" s="6"/>
      <c r="C148" s="6"/>
      <c r="D148" s="6"/>
      <c r="E148" s="6"/>
      <c r="F148" s="6"/>
      <c r="G148" s="6"/>
      <c r="H148" s="5"/>
      <c r="I148" s="5"/>
      <c r="J148" s="5"/>
      <c r="K148" s="7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 x14ac:dyDescent="0.25">
      <c r="A149" s="5"/>
      <c r="B149" s="6"/>
      <c r="C149" s="6"/>
      <c r="D149" s="6"/>
      <c r="E149" s="6"/>
      <c r="F149" s="6"/>
      <c r="G149" s="6"/>
      <c r="H149" s="5"/>
      <c r="I149" s="5"/>
      <c r="J149" s="5"/>
      <c r="K149" s="7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 x14ac:dyDescent="0.25">
      <c r="A150" s="5"/>
      <c r="B150" s="6"/>
      <c r="C150" s="6"/>
      <c r="D150" s="6"/>
      <c r="E150" s="6"/>
      <c r="F150" s="6"/>
      <c r="G150" s="6"/>
      <c r="H150" s="5"/>
      <c r="I150" s="5"/>
      <c r="J150" s="5"/>
      <c r="K150" s="7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 x14ac:dyDescent="0.25">
      <c r="A151" s="5"/>
      <c r="B151" s="6"/>
      <c r="C151" s="6"/>
      <c r="D151" s="6"/>
      <c r="E151" s="6"/>
      <c r="F151" s="6"/>
      <c r="G151" s="6"/>
      <c r="H151" s="5"/>
      <c r="I151" s="5"/>
      <c r="J151" s="5"/>
      <c r="K151" s="7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 x14ac:dyDescent="0.25">
      <c r="A152" s="5"/>
      <c r="B152" s="6"/>
      <c r="C152" s="6"/>
      <c r="D152" s="6"/>
      <c r="E152" s="6"/>
      <c r="F152" s="6"/>
      <c r="G152" s="6"/>
      <c r="H152" s="5"/>
      <c r="I152" s="5"/>
      <c r="J152" s="5"/>
      <c r="K152" s="7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 x14ac:dyDescent="0.25">
      <c r="A153" s="5"/>
      <c r="B153" s="6"/>
      <c r="C153" s="6"/>
      <c r="D153" s="6"/>
      <c r="E153" s="6"/>
      <c r="F153" s="6"/>
      <c r="G153" s="6"/>
      <c r="H153" s="5"/>
      <c r="I153" s="5"/>
      <c r="J153" s="5"/>
      <c r="K153" s="7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 x14ac:dyDescent="0.25">
      <c r="A154" s="5"/>
      <c r="B154" s="6"/>
      <c r="C154" s="6"/>
      <c r="D154" s="6"/>
      <c r="E154" s="6"/>
      <c r="F154" s="6"/>
      <c r="G154" s="6"/>
      <c r="H154" s="5"/>
      <c r="I154" s="5"/>
      <c r="J154" s="5"/>
      <c r="K154" s="7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 x14ac:dyDescent="0.25">
      <c r="A155" s="5"/>
      <c r="B155" s="6"/>
      <c r="C155" s="6"/>
      <c r="D155" s="6"/>
      <c r="E155" s="6"/>
      <c r="F155" s="6"/>
      <c r="G155" s="6"/>
      <c r="H155" s="5"/>
      <c r="I155" s="5"/>
      <c r="J155" s="5"/>
      <c r="K155" s="7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 x14ac:dyDescent="0.25">
      <c r="A156" s="5"/>
      <c r="B156" s="6"/>
      <c r="C156" s="6"/>
      <c r="D156" s="6"/>
      <c r="E156" s="6"/>
      <c r="F156" s="6"/>
      <c r="G156" s="6"/>
      <c r="H156" s="5"/>
      <c r="I156" s="5"/>
      <c r="J156" s="5"/>
      <c r="K156" s="7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 x14ac:dyDescent="0.25">
      <c r="A157" s="5"/>
      <c r="B157" s="6"/>
      <c r="C157" s="6"/>
      <c r="D157" s="6"/>
      <c r="E157" s="6"/>
      <c r="F157" s="6"/>
      <c r="G157" s="6"/>
      <c r="H157" s="5"/>
      <c r="I157" s="5"/>
      <c r="J157" s="5"/>
      <c r="K157" s="7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 x14ac:dyDescent="0.25">
      <c r="A158" s="5"/>
      <c r="B158" s="6"/>
      <c r="C158" s="6"/>
      <c r="D158" s="6"/>
      <c r="E158" s="6"/>
      <c r="F158" s="6"/>
      <c r="G158" s="6"/>
      <c r="H158" s="5"/>
      <c r="I158" s="5"/>
      <c r="J158" s="5"/>
      <c r="K158" s="7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 x14ac:dyDescent="0.25">
      <c r="A159" s="5"/>
      <c r="B159" s="6"/>
      <c r="C159" s="6"/>
      <c r="D159" s="6"/>
      <c r="E159" s="6"/>
      <c r="F159" s="6"/>
      <c r="G159" s="6"/>
      <c r="H159" s="5"/>
      <c r="I159" s="5"/>
      <c r="J159" s="5"/>
      <c r="K159" s="7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 x14ac:dyDescent="0.25">
      <c r="A160" s="5"/>
      <c r="B160" s="6"/>
      <c r="C160" s="6"/>
      <c r="D160" s="6"/>
      <c r="E160" s="6"/>
      <c r="F160" s="6"/>
      <c r="G160" s="6"/>
      <c r="H160" s="5"/>
      <c r="I160" s="5"/>
      <c r="J160" s="5"/>
      <c r="K160" s="7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 x14ac:dyDescent="0.25">
      <c r="A161" s="5"/>
      <c r="B161" s="6"/>
      <c r="C161" s="6"/>
      <c r="D161" s="6"/>
      <c r="E161" s="6"/>
      <c r="F161" s="6"/>
      <c r="G161" s="6"/>
      <c r="H161" s="5"/>
      <c r="I161" s="5"/>
      <c r="J161" s="5"/>
      <c r="K161" s="7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 x14ac:dyDescent="0.25">
      <c r="A162" s="5"/>
      <c r="B162" s="6"/>
      <c r="C162" s="6"/>
      <c r="D162" s="6"/>
      <c r="E162" s="6"/>
      <c r="F162" s="6"/>
      <c r="G162" s="6"/>
      <c r="H162" s="5"/>
      <c r="I162" s="5"/>
      <c r="J162" s="5"/>
      <c r="K162" s="7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 x14ac:dyDescent="0.25">
      <c r="A163" s="5"/>
      <c r="B163" s="6"/>
      <c r="C163" s="6"/>
      <c r="D163" s="6"/>
      <c r="E163" s="6"/>
      <c r="F163" s="6"/>
      <c r="G163" s="6"/>
      <c r="H163" s="5"/>
      <c r="I163" s="5"/>
      <c r="J163" s="5"/>
      <c r="K163" s="7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 x14ac:dyDescent="0.25">
      <c r="A164" s="5"/>
      <c r="B164" s="6"/>
      <c r="C164" s="6"/>
      <c r="D164" s="6"/>
      <c r="E164" s="6"/>
      <c r="F164" s="6"/>
      <c r="G164" s="6"/>
      <c r="H164" s="5"/>
      <c r="I164" s="5"/>
      <c r="J164" s="5"/>
      <c r="K164" s="7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 x14ac:dyDescent="0.25">
      <c r="A165" s="5"/>
      <c r="B165" s="6"/>
      <c r="C165" s="6"/>
      <c r="D165" s="6"/>
      <c r="E165" s="6"/>
      <c r="F165" s="6"/>
      <c r="G165" s="6"/>
      <c r="H165" s="5"/>
      <c r="I165" s="5"/>
      <c r="J165" s="5"/>
      <c r="K165" s="7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 x14ac:dyDescent="0.25">
      <c r="A166" s="5"/>
      <c r="B166" s="6"/>
      <c r="C166" s="6"/>
      <c r="D166" s="6"/>
      <c r="E166" s="6"/>
      <c r="F166" s="6"/>
      <c r="G166" s="6"/>
      <c r="H166" s="5"/>
      <c r="I166" s="5"/>
      <c r="J166" s="5"/>
      <c r="K166" s="7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 x14ac:dyDescent="0.25">
      <c r="A167" s="5"/>
      <c r="B167" s="6"/>
      <c r="C167" s="6"/>
      <c r="D167" s="6"/>
      <c r="E167" s="6"/>
      <c r="F167" s="6"/>
      <c r="G167" s="6"/>
      <c r="H167" s="5"/>
      <c r="I167" s="5"/>
      <c r="J167" s="5"/>
      <c r="K167" s="7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 x14ac:dyDescent="0.25">
      <c r="A168" s="5"/>
      <c r="B168" s="6"/>
      <c r="C168" s="6"/>
      <c r="D168" s="6"/>
      <c r="E168" s="6"/>
      <c r="F168" s="6"/>
      <c r="G168" s="6"/>
      <c r="H168" s="5"/>
      <c r="I168" s="5"/>
      <c r="J168" s="5"/>
      <c r="K168" s="7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 x14ac:dyDescent="0.25">
      <c r="A169" s="5"/>
      <c r="B169" s="6"/>
      <c r="C169" s="6"/>
      <c r="D169" s="6"/>
      <c r="E169" s="6"/>
      <c r="F169" s="6"/>
      <c r="G169" s="6"/>
      <c r="H169" s="5"/>
      <c r="I169" s="5"/>
      <c r="J169" s="5"/>
      <c r="K169" s="7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 x14ac:dyDescent="0.25">
      <c r="A170" s="5"/>
      <c r="B170" s="6"/>
      <c r="C170" s="6"/>
      <c r="D170" s="6"/>
      <c r="E170" s="6"/>
      <c r="F170" s="6"/>
      <c r="G170" s="6"/>
      <c r="H170" s="5"/>
      <c r="I170" s="5"/>
      <c r="J170" s="5"/>
      <c r="K170" s="7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 x14ac:dyDescent="0.25">
      <c r="A171" s="5"/>
      <c r="B171" s="6"/>
      <c r="C171" s="6"/>
      <c r="D171" s="6"/>
      <c r="E171" s="6"/>
      <c r="F171" s="6"/>
      <c r="G171" s="6"/>
      <c r="H171" s="5"/>
      <c r="I171" s="5"/>
      <c r="J171" s="5"/>
      <c r="K171" s="7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 x14ac:dyDescent="0.25">
      <c r="A172" s="5"/>
      <c r="B172" s="6"/>
      <c r="C172" s="6"/>
      <c r="D172" s="6"/>
      <c r="E172" s="6"/>
      <c r="F172" s="6"/>
      <c r="G172" s="6"/>
      <c r="H172" s="5"/>
      <c r="I172" s="5"/>
      <c r="J172" s="5"/>
      <c r="K172" s="7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 x14ac:dyDescent="0.25">
      <c r="A173" s="5"/>
      <c r="B173" s="6"/>
      <c r="C173" s="6"/>
      <c r="D173" s="6"/>
      <c r="E173" s="6"/>
      <c r="F173" s="6"/>
      <c r="G173" s="6"/>
      <c r="H173" s="5"/>
      <c r="I173" s="5"/>
      <c r="J173" s="5"/>
      <c r="K173" s="7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 x14ac:dyDescent="0.25">
      <c r="A174" s="5"/>
      <c r="B174" s="6"/>
      <c r="C174" s="6"/>
      <c r="D174" s="6"/>
      <c r="E174" s="6"/>
      <c r="F174" s="6"/>
      <c r="G174" s="6"/>
      <c r="H174" s="5"/>
      <c r="I174" s="5"/>
      <c r="J174" s="5"/>
      <c r="K174" s="7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 x14ac:dyDescent="0.25">
      <c r="A175" s="5"/>
      <c r="B175" s="6"/>
      <c r="C175" s="6"/>
      <c r="D175" s="6"/>
      <c r="E175" s="6"/>
      <c r="F175" s="6"/>
      <c r="G175" s="6"/>
      <c r="H175" s="5"/>
      <c r="I175" s="5"/>
      <c r="J175" s="5"/>
      <c r="K175" s="7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 x14ac:dyDescent="0.25">
      <c r="A176" s="5"/>
      <c r="B176" s="6"/>
      <c r="C176" s="6"/>
      <c r="D176" s="6"/>
      <c r="E176" s="6"/>
      <c r="F176" s="6"/>
      <c r="G176" s="6"/>
      <c r="H176" s="5"/>
      <c r="I176" s="5"/>
      <c r="J176" s="5"/>
      <c r="K176" s="7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 x14ac:dyDescent="0.25">
      <c r="A177" s="5"/>
      <c r="B177" s="6"/>
      <c r="C177" s="6"/>
      <c r="D177" s="6"/>
      <c r="E177" s="6"/>
      <c r="F177" s="6"/>
      <c r="G177" s="6"/>
      <c r="H177" s="5"/>
      <c r="I177" s="5"/>
      <c r="J177" s="5"/>
      <c r="K177" s="7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 x14ac:dyDescent="0.25">
      <c r="A178" s="5"/>
      <c r="B178" s="6"/>
      <c r="C178" s="6"/>
      <c r="D178" s="6"/>
      <c r="E178" s="6"/>
      <c r="F178" s="6"/>
      <c r="G178" s="6"/>
      <c r="H178" s="5"/>
      <c r="I178" s="5"/>
      <c r="J178" s="5"/>
      <c r="K178" s="7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 x14ac:dyDescent="0.25">
      <c r="A179" s="5"/>
      <c r="B179" s="6"/>
      <c r="C179" s="6"/>
      <c r="D179" s="6"/>
      <c r="E179" s="6"/>
      <c r="F179" s="6"/>
      <c r="G179" s="6"/>
      <c r="H179" s="5"/>
      <c r="I179" s="5"/>
      <c r="J179" s="5"/>
      <c r="K179" s="7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 x14ac:dyDescent="0.25">
      <c r="A180" s="5"/>
      <c r="B180" s="6"/>
      <c r="C180" s="6"/>
      <c r="D180" s="6"/>
      <c r="E180" s="6"/>
      <c r="F180" s="6"/>
      <c r="G180" s="6"/>
      <c r="H180" s="5"/>
      <c r="I180" s="5"/>
      <c r="J180" s="5"/>
      <c r="K180" s="7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 x14ac:dyDescent="0.25">
      <c r="A181" s="5"/>
      <c r="B181" s="6"/>
      <c r="C181" s="6"/>
      <c r="D181" s="6"/>
      <c r="E181" s="6"/>
      <c r="F181" s="6"/>
      <c r="G181" s="6"/>
      <c r="H181" s="5"/>
      <c r="I181" s="5"/>
      <c r="J181" s="5"/>
      <c r="K181" s="7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 x14ac:dyDescent="0.25">
      <c r="A182" s="5"/>
      <c r="B182" s="6"/>
      <c r="C182" s="6"/>
      <c r="D182" s="6"/>
      <c r="E182" s="6"/>
      <c r="F182" s="6"/>
      <c r="G182" s="6"/>
      <c r="H182" s="5"/>
      <c r="I182" s="5"/>
      <c r="J182" s="5"/>
      <c r="K182" s="7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 x14ac:dyDescent="0.25">
      <c r="A183" s="5"/>
      <c r="B183" s="6"/>
      <c r="C183" s="6"/>
      <c r="D183" s="6"/>
      <c r="E183" s="6"/>
      <c r="F183" s="6"/>
      <c r="G183" s="6"/>
      <c r="H183" s="5"/>
      <c r="I183" s="5"/>
      <c r="J183" s="5"/>
      <c r="K183" s="7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 x14ac:dyDescent="0.25">
      <c r="A184" s="5"/>
      <c r="B184" s="6"/>
      <c r="C184" s="6"/>
      <c r="D184" s="6"/>
      <c r="E184" s="6"/>
      <c r="F184" s="6"/>
      <c r="G184" s="6"/>
      <c r="H184" s="5"/>
      <c r="I184" s="5"/>
      <c r="J184" s="5"/>
      <c r="K184" s="7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 x14ac:dyDescent="0.25">
      <c r="A185" s="5"/>
      <c r="B185" s="6"/>
      <c r="C185" s="6"/>
      <c r="D185" s="6"/>
      <c r="E185" s="6"/>
      <c r="F185" s="6"/>
      <c r="G185" s="6"/>
      <c r="H185" s="5"/>
      <c r="I185" s="5"/>
      <c r="J185" s="5"/>
      <c r="K185" s="7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 x14ac:dyDescent="0.25">
      <c r="A186" s="5"/>
      <c r="B186" s="6"/>
      <c r="C186" s="6"/>
      <c r="D186" s="6"/>
      <c r="E186" s="6"/>
      <c r="F186" s="6"/>
      <c r="G186" s="6"/>
      <c r="H186" s="5"/>
      <c r="I186" s="5"/>
      <c r="J186" s="5"/>
      <c r="K186" s="7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 x14ac:dyDescent="0.25">
      <c r="A187" s="5"/>
      <c r="B187" s="6"/>
      <c r="C187" s="6"/>
      <c r="D187" s="6"/>
      <c r="E187" s="6"/>
      <c r="F187" s="6"/>
      <c r="G187" s="6"/>
      <c r="H187" s="5"/>
      <c r="I187" s="5"/>
      <c r="J187" s="5"/>
      <c r="K187" s="7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 x14ac:dyDescent="0.25">
      <c r="A188" s="5"/>
      <c r="B188" s="6"/>
      <c r="C188" s="6"/>
      <c r="D188" s="6"/>
      <c r="E188" s="6"/>
      <c r="F188" s="6"/>
      <c r="G188" s="6"/>
      <c r="H188" s="5"/>
      <c r="I188" s="5"/>
      <c r="J188" s="5"/>
      <c r="K188" s="7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 x14ac:dyDescent="0.25">
      <c r="A189" s="5"/>
      <c r="B189" s="6"/>
      <c r="C189" s="6"/>
      <c r="D189" s="6"/>
      <c r="E189" s="6"/>
      <c r="F189" s="6"/>
      <c r="G189" s="6"/>
      <c r="H189" s="5"/>
      <c r="I189" s="5"/>
      <c r="J189" s="5"/>
      <c r="K189" s="7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 x14ac:dyDescent="0.25">
      <c r="A190" s="5"/>
      <c r="B190" s="6"/>
      <c r="C190" s="6"/>
      <c r="D190" s="6"/>
      <c r="E190" s="6"/>
      <c r="F190" s="6"/>
      <c r="G190" s="6"/>
      <c r="H190" s="5"/>
      <c r="I190" s="5"/>
      <c r="J190" s="5"/>
      <c r="K190" s="7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 x14ac:dyDescent="0.25">
      <c r="A191" s="5"/>
      <c r="B191" s="6"/>
      <c r="C191" s="6"/>
      <c r="D191" s="6"/>
      <c r="E191" s="6"/>
      <c r="F191" s="6"/>
      <c r="G191" s="6"/>
      <c r="H191" s="5"/>
      <c r="I191" s="5"/>
      <c r="J191" s="5"/>
      <c r="K191" s="7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 x14ac:dyDescent="0.25">
      <c r="A192" s="5"/>
      <c r="B192" s="6"/>
      <c r="C192" s="6"/>
      <c r="D192" s="6"/>
      <c r="E192" s="6"/>
      <c r="F192" s="6"/>
      <c r="G192" s="6"/>
      <c r="H192" s="5"/>
      <c r="I192" s="5"/>
      <c r="J192" s="5"/>
      <c r="K192" s="7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 x14ac:dyDescent="0.25">
      <c r="A193" s="5"/>
      <c r="B193" s="6"/>
      <c r="C193" s="6"/>
      <c r="D193" s="6"/>
      <c r="E193" s="6"/>
      <c r="F193" s="6"/>
      <c r="G193" s="6"/>
      <c r="H193" s="5"/>
      <c r="I193" s="5"/>
      <c r="J193" s="5"/>
      <c r="K193" s="7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 x14ac:dyDescent="0.25">
      <c r="A194" s="5"/>
      <c r="B194" s="6"/>
      <c r="C194" s="6"/>
      <c r="D194" s="6"/>
      <c r="E194" s="6"/>
      <c r="F194" s="6"/>
      <c r="G194" s="6"/>
      <c r="H194" s="5"/>
      <c r="I194" s="5"/>
      <c r="J194" s="5"/>
      <c r="K194" s="7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 x14ac:dyDescent="0.25">
      <c r="A195" s="5"/>
      <c r="B195" s="6"/>
      <c r="C195" s="6"/>
      <c r="D195" s="6"/>
      <c r="E195" s="6"/>
      <c r="F195" s="6"/>
      <c r="G195" s="6"/>
      <c r="H195" s="5"/>
      <c r="I195" s="5"/>
      <c r="J195" s="5"/>
      <c r="K195" s="7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 x14ac:dyDescent="0.25">
      <c r="A196" s="5"/>
      <c r="B196" s="6"/>
      <c r="C196" s="6"/>
      <c r="D196" s="6"/>
      <c r="E196" s="6"/>
      <c r="F196" s="6"/>
      <c r="G196" s="6"/>
      <c r="H196" s="5"/>
      <c r="I196" s="5"/>
      <c r="J196" s="5"/>
      <c r="K196" s="7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 x14ac:dyDescent="0.25">
      <c r="A197" s="5"/>
      <c r="B197" s="6"/>
      <c r="C197" s="6"/>
      <c r="D197" s="6"/>
      <c r="E197" s="6"/>
      <c r="F197" s="6"/>
      <c r="G197" s="6"/>
      <c r="H197" s="5"/>
      <c r="I197" s="5"/>
      <c r="J197" s="5"/>
      <c r="K197" s="7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 x14ac:dyDescent="0.25">
      <c r="A198" s="5"/>
      <c r="B198" s="6"/>
      <c r="C198" s="6"/>
      <c r="D198" s="6"/>
      <c r="E198" s="6"/>
      <c r="F198" s="6"/>
      <c r="G198" s="6"/>
      <c r="H198" s="5"/>
      <c r="I198" s="5"/>
      <c r="J198" s="5"/>
      <c r="K198" s="7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 x14ac:dyDescent="0.25">
      <c r="A199" s="5"/>
      <c r="B199" s="6"/>
      <c r="C199" s="6"/>
      <c r="D199" s="6"/>
      <c r="E199" s="6"/>
      <c r="F199" s="6"/>
      <c r="G199" s="6"/>
      <c r="H199" s="5"/>
      <c r="I199" s="5"/>
      <c r="J199" s="5"/>
      <c r="K199" s="7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 x14ac:dyDescent="0.25">
      <c r="A200" s="5"/>
      <c r="B200" s="6"/>
      <c r="C200" s="6"/>
      <c r="D200" s="6"/>
      <c r="E200" s="6"/>
      <c r="F200" s="6"/>
      <c r="G200" s="6"/>
      <c r="H200" s="5"/>
      <c r="I200" s="5"/>
      <c r="J200" s="5"/>
      <c r="K200" s="7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 x14ac:dyDescent="0.25">
      <c r="A201" s="5"/>
      <c r="B201" s="6"/>
      <c r="C201" s="6"/>
      <c r="D201" s="6"/>
      <c r="E201" s="6"/>
      <c r="F201" s="6"/>
      <c r="G201" s="6"/>
      <c r="H201" s="5"/>
      <c r="I201" s="5"/>
      <c r="J201" s="5"/>
      <c r="K201" s="7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 x14ac:dyDescent="0.25">
      <c r="A202" s="5"/>
      <c r="B202" s="6"/>
      <c r="C202" s="6"/>
      <c r="D202" s="6"/>
      <c r="E202" s="6"/>
      <c r="F202" s="6"/>
      <c r="G202" s="6"/>
      <c r="H202" s="5"/>
      <c r="I202" s="5"/>
      <c r="J202" s="5"/>
      <c r="K202" s="7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 x14ac:dyDescent="0.25">
      <c r="A203" s="5"/>
      <c r="B203" s="6"/>
      <c r="C203" s="6"/>
      <c r="D203" s="6"/>
      <c r="E203" s="6"/>
      <c r="F203" s="6"/>
      <c r="G203" s="6"/>
      <c r="H203" s="5"/>
      <c r="I203" s="5"/>
      <c r="J203" s="5"/>
      <c r="K203" s="7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 x14ac:dyDescent="0.25">
      <c r="A204" s="5"/>
      <c r="B204" s="6"/>
      <c r="C204" s="6"/>
      <c r="D204" s="6"/>
      <c r="E204" s="6"/>
      <c r="F204" s="6"/>
      <c r="G204" s="6"/>
      <c r="H204" s="5"/>
      <c r="I204" s="5"/>
      <c r="J204" s="5"/>
      <c r="K204" s="7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 x14ac:dyDescent="0.25">
      <c r="A205" s="5"/>
      <c r="B205" s="6"/>
      <c r="C205" s="6"/>
      <c r="D205" s="6"/>
      <c r="E205" s="6"/>
      <c r="F205" s="6"/>
      <c r="G205" s="6"/>
      <c r="H205" s="5"/>
      <c r="I205" s="5"/>
      <c r="J205" s="5"/>
      <c r="K205" s="7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 x14ac:dyDescent="0.25">
      <c r="A206" s="5"/>
      <c r="B206" s="6"/>
      <c r="C206" s="6"/>
      <c r="D206" s="6"/>
      <c r="E206" s="6"/>
      <c r="F206" s="6"/>
      <c r="G206" s="6"/>
      <c r="H206" s="5"/>
      <c r="I206" s="5"/>
      <c r="J206" s="5"/>
      <c r="K206" s="7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 x14ac:dyDescent="0.25">
      <c r="A207" s="5"/>
      <c r="B207" s="6"/>
      <c r="C207" s="6"/>
      <c r="D207" s="6"/>
      <c r="E207" s="6"/>
      <c r="F207" s="6"/>
      <c r="G207" s="6"/>
      <c r="H207" s="5"/>
      <c r="I207" s="5"/>
      <c r="J207" s="5"/>
      <c r="K207" s="7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 x14ac:dyDescent="0.25">
      <c r="A208" s="5"/>
      <c r="B208" s="6"/>
      <c r="C208" s="6"/>
      <c r="D208" s="6"/>
      <c r="E208" s="6"/>
      <c r="F208" s="6"/>
      <c r="G208" s="6"/>
      <c r="H208" s="5"/>
      <c r="I208" s="5"/>
      <c r="J208" s="5"/>
      <c r="K208" s="7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 x14ac:dyDescent="0.25">
      <c r="A209" s="5"/>
      <c r="B209" s="6"/>
      <c r="C209" s="6"/>
      <c r="D209" s="6"/>
      <c r="E209" s="6"/>
      <c r="F209" s="6"/>
      <c r="G209" s="6"/>
      <c r="H209" s="5"/>
      <c r="I209" s="5"/>
      <c r="J209" s="5"/>
      <c r="K209" s="7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 x14ac:dyDescent="0.25">
      <c r="A210" s="5"/>
      <c r="B210" s="6"/>
      <c r="C210" s="6"/>
      <c r="D210" s="6"/>
      <c r="E210" s="6"/>
      <c r="F210" s="6"/>
      <c r="G210" s="6"/>
      <c r="H210" s="5"/>
      <c r="I210" s="5"/>
      <c r="J210" s="5"/>
      <c r="K210" s="7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 x14ac:dyDescent="0.25">
      <c r="A211" s="5"/>
      <c r="B211" s="6"/>
      <c r="C211" s="6"/>
      <c r="D211" s="6"/>
      <c r="E211" s="6"/>
      <c r="F211" s="6"/>
      <c r="G211" s="6"/>
      <c r="H211" s="5"/>
      <c r="I211" s="5"/>
      <c r="J211" s="5"/>
      <c r="K211" s="7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 x14ac:dyDescent="0.25">
      <c r="A212" s="5"/>
      <c r="B212" s="6"/>
      <c r="C212" s="6"/>
      <c r="D212" s="6"/>
      <c r="E212" s="6"/>
      <c r="F212" s="6"/>
      <c r="G212" s="6"/>
      <c r="H212" s="5"/>
      <c r="I212" s="5"/>
      <c r="J212" s="5"/>
      <c r="K212" s="7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 x14ac:dyDescent="0.25">
      <c r="A213" s="5"/>
      <c r="B213" s="6"/>
      <c r="C213" s="6"/>
      <c r="D213" s="6"/>
      <c r="E213" s="6"/>
      <c r="F213" s="6"/>
      <c r="G213" s="6"/>
      <c r="H213" s="5"/>
      <c r="I213" s="5"/>
      <c r="J213" s="5"/>
      <c r="K213" s="7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 x14ac:dyDescent="0.25">
      <c r="A214" s="5"/>
      <c r="B214" s="6"/>
      <c r="C214" s="6"/>
      <c r="D214" s="6"/>
      <c r="E214" s="6"/>
      <c r="F214" s="6"/>
      <c r="G214" s="6"/>
      <c r="H214" s="5"/>
      <c r="I214" s="5"/>
      <c r="J214" s="5"/>
      <c r="K214" s="7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 x14ac:dyDescent="0.25">
      <c r="A215" s="5"/>
      <c r="B215" s="6"/>
      <c r="C215" s="6"/>
      <c r="D215" s="6"/>
      <c r="E215" s="6"/>
      <c r="F215" s="6"/>
      <c r="G215" s="6"/>
      <c r="H215" s="5"/>
      <c r="I215" s="5"/>
      <c r="J215" s="5"/>
      <c r="K215" s="7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 x14ac:dyDescent="0.25">
      <c r="A216" s="5"/>
      <c r="B216" s="6"/>
      <c r="C216" s="6"/>
      <c r="D216" s="6"/>
      <c r="E216" s="6"/>
      <c r="F216" s="6"/>
      <c r="G216" s="6"/>
      <c r="H216" s="5"/>
      <c r="I216" s="5"/>
      <c r="J216" s="5"/>
      <c r="K216" s="7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 x14ac:dyDescent="0.25">
      <c r="A217" s="5"/>
      <c r="B217" s="6"/>
      <c r="C217" s="6"/>
      <c r="D217" s="6"/>
      <c r="E217" s="6"/>
      <c r="F217" s="6"/>
      <c r="G217" s="6"/>
      <c r="H217" s="5"/>
      <c r="I217" s="5"/>
      <c r="J217" s="5"/>
      <c r="K217" s="7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 x14ac:dyDescent="0.25">
      <c r="A218" s="5"/>
      <c r="B218" s="6"/>
      <c r="C218" s="6"/>
      <c r="D218" s="6"/>
      <c r="E218" s="6"/>
      <c r="F218" s="6"/>
      <c r="G218" s="6"/>
      <c r="H218" s="5"/>
      <c r="I218" s="5"/>
      <c r="J218" s="5"/>
      <c r="K218" s="7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 x14ac:dyDescent="0.25">
      <c r="A219" s="5"/>
      <c r="B219" s="6"/>
      <c r="C219" s="6"/>
      <c r="D219" s="6"/>
      <c r="E219" s="6"/>
      <c r="F219" s="6"/>
      <c r="G219" s="6"/>
      <c r="H219" s="5"/>
      <c r="I219" s="5"/>
      <c r="J219" s="5"/>
      <c r="K219" s="7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25">
      <c r="A220" s="5"/>
      <c r="B220" s="6"/>
      <c r="C220" s="6"/>
      <c r="D220" s="6"/>
      <c r="E220" s="6"/>
      <c r="F220" s="6"/>
      <c r="G220" s="6"/>
      <c r="H220" s="5"/>
      <c r="I220" s="5"/>
      <c r="J220" s="5"/>
      <c r="K220" s="7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25">
      <c r="A221" s="5"/>
      <c r="B221" s="6"/>
      <c r="C221" s="6"/>
      <c r="D221" s="6"/>
      <c r="E221" s="6"/>
      <c r="F221" s="6"/>
      <c r="G221" s="6"/>
      <c r="H221" s="5"/>
      <c r="I221" s="5"/>
      <c r="J221" s="5"/>
      <c r="K221" s="7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25">
      <c r="A222" s="5"/>
      <c r="B222" s="6"/>
      <c r="C222" s="6"/>
      <c r="D222" s="6"/>
      <c r="E222" s="6"/>
      <c r="F222" s="6"/>
      <c r="G222" s="6"/>
      <c r="H222" s="5"/>
      <c r="I222" s="5"/>
      <c r="J222" s="5"/>
      <c r="K222" s="7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25">
      <c r="A223" s="5"/>
      <c r="B223" s="6"/>
      <c r="C223" s="6"/>
      <c r="D223" s="6"/>
      <c r="E223" s="6"/>
      <c r="F223" s="6"/>
      <c r="G223" s="6"/>
      <c r="H223" s="5"/>
      <c r="I223" s="5"/>
      <c r="J223" s="5"/>
      <c r="K223" s="7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25">
      <c r="A224" s="5"/>
      <c r="B224" s="6"/>
      <c r="C224" s="6"/>
      <c r="D224" s="6"/>
      <c r="E224" s="6"/>
      <c r="F224" s="6"/>
      <c r="G224" s="6"/>
      <c r="H224" s="5"/>
      <c r="I224" s="5"/>
      <c r="J224" s="5"/>
      <c r="K224" s="7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25">
      <c r="A225" s="5"/>
      <c r="B225" s="6"/>
      <c r="C225" s="6"/>
      <c r="D225" s="6"/>
      <c r="E225" s="6"/>
      <c r="F225" s="6"/>
      <c r="G225" s="6"/>
      <c r="H225" s="5"/>
      <c r="I225" s="5"/>
      <c r="J225" s="5"/>
      <c r="K225" s="7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25">
      <c r="A226" s="5"/>
      <c r="B226" s="6"/>
      <c r="C226" s="6"/>
      <c r="D226" s="6"/>
      <c r="E226" s="6"/>
      <c r="F226" s="6"/>
      <c r="G226" s="6"/>
      <c r="H226" s="5"/>
      <c r="I226" s="5"/>
      <c r="J226" s="5"/>
      <c r="K226" s="7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25">
      <c r="A227" s="5"/>
      <c r="B227" s="6"/>
      <c r="C227" s="6"/>
      <c r="D227" s="6"/>
      <c r="E227" s="6"/>
      <c r="F227" s="6"/>
      <c r="G227" s="6"/>
      <c r="H227" s="5"/>
      <c r="I227" s="5"/>
      <c r="J227" s="5"/>
      <c r="K227" s="7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25">
      <c r="A228" s="5"/>
      <c r="B228" s="6"/>
      <c r="C228" s="6"/>
      <c r="D228" s="6"/>
      <c r="E228" s="6"/>
      <c r="F228" s="6"/>
      <c r="G228" s="6"/>
      <c r="H228" s="5"/>
      <c r="I228" s="5"/>
      <c r="J228" s="5"/>
      <c r="K228" s="7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25">
      <c r="A229" s="5"/>
      <c r="B229" s="6"/>
      <c r="C229" s="6"/>
      <c r="D229" s="6"/>
      <c r="E229" s="6"/>
      <c r="F229" s="6"/>
      <c r="G229" s="6"/>
      <c r="H229" s="5"/>
      <c r="I229" s="5"/>
      <c r="J229" s="5"/>
      <c r="K229" s="7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25">
      <c r="A230" s="5"/>
      <c r="B230" s="6"/>
      <c r="C230" s="6"/>
      <c r="D230" s="6"/>
      <c r="E230" s="6"/>
      <c r="F230" s="6"/>
      <c r="G230" s="6"/>
      <c r="H230" s="5"/>
      <c r="I230" s="5"/>
      <c r="J230" s="5"/>
      <c r="K230" s="7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25">
      <c r="A231" s="5"/>
      <c r="B231" s="6"/>
      <c r="C231" s="6"/>
      <c r="D231" s="6"/>
      <c r="E231" s="6"/>
      <c r="F231" s="6"/>
      <c r="G231" s="6"/>
      <c r="H231" s="5"/>
      <c r="I231" s="5"/>
      <c r="J231" s="5"/>
      <c r="K231" s="7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25">
      <c r="A232" s="5"/>
      <c r="B232" s="6"/>
      <c r="C232" s="6"/>
      <c r="D232" s="6"/>
      <c r="E232" s="6"/>
      <c r="F232" s="6"/>
      <c r="G232" s="6"/>
      <c r="H232" s="5"/>
      <c r="I232" s="5"/>
      <c r="J232" s="5"/>
      <c r="K232" s="7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25">
      <c r="A233" s="5"/>
      <c r="B233" s="6"/>
      <c r="C233" s="6"/>
      <c r="D233" s="6"/>
      <c r="E233" s="6"/>
      <c r="F233" s="6"/>
      <c r="G233" s="6"/>
      <c r="H233" s="5"/>
      <c r="I233" s="5"/>
      <c r="J233" s="5"/>
      <c r="K233" s="7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25">
      <c r="A234" s="5"/>
      <c r="B234" s="6"/>
      <c r="C234" s="6"/>
      <c r="D234" s="6"/>
      <c r="E234" s="6"/>
      <c r="F234" s="6"/>
      <c r="G234" s="6"/>
      <c r="H234" s="5"/>
      <c r="I234" s="5"/>
      <c r="J234" s="5"/>
      <c r="K234" s="7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25">
      <c r="A235" s="5"/>
      <c r="B235" s="6"/>
      <c r="C235" s="6"/>
      <c r="D235" s="6"/>
      <c r="E235" s="6"/>
      <c r="F235" s="6"/>
      <c r="G235" s="6"/>
      <c r="H235" s="5"/>
      <c r="I235" s="5"/>
      <c r="J235" s="5"/>
      <c r="K235" s="7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25">
      <c r="A236" s="5"/>
      <c r="B236" s="6"/>
      <c r="C236" s="6"/>
      <c r="D236" s="6"/>
      <c r="E236" s="6"/>
      <c r="F236" s="6"/>
      <c r="G236" s="6"/>
      <c r="H236" s="5"/>
      <c r="I236" s="5"/>
      <c r="J236" s="5"/>
      <c r="K236" s="7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25">
      <c r="A237" s="5"/>
      <c r="B237" s="6"/>
      <c r="C237" s="6"/>
      <c r="D237" s="6"/>
      <c r="E237" s="6"/>
      <c r="F237" s="6"/>
      <c r="G237" s="6"/>
      <c r="H237" s="5"/>
      <c r="I237" s="5"/>
      <c r="J237" s="5"/>
      <c r="K237" s="7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25">
      <c r="A238" s="5"/>
      <c r="B238" s="6"/>
      <c r="C238" s="6"/>
      <c r="D238" s="6"/>
      <c r="E238" s="6"/>
      <c r="F238" s="6"/>
      <c r="G238" s="6"/>
      <c r="H238" s="5"/>
      <c r="I238" s="5"/>
      <c r="J238" s="5"/>
      <c r="K238" s="7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25">
      <c r="A239" s="5"/>
      <c r="B239" s="6"/>
      <c r="C239" s="6"/>
      <c r="D239" s="6"/>
      <c r="E239" s="6"/>
      <c r="F239" s="6"/>
      <c r="G239" s="6"/>
      <c r="H239" s="5"/>
      <c r="I239" s="5"/>
      <c r="J239" s="5"/>
      <c r="K239" s="7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25">
      <c r="A240" s="5"/>
      <c r="B240" s="6"/>
      <c r="C240" s="6"/>
      <c r="D240" s="6"/>
      <c r="E240" s="6"/>
      <c r="F240" s="6"/>
      <c r="G240" s="6"/>
      <c r="H240" s="5"/>
      <c r="I240" s="5"/>
      <c r="J240" s="5"/>
      <c r="K240" s="7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25">
      <c r="A241" s="5"/>
      <c r="B241" s="6"/>
      <c r="C241" s="6"/>
      <c r="D241" s="6"/>
      <c r="E241" s="6"/>
      <c r="F241" s="6"/>
      <c r="G241" s="6"/>
      <c r="H241" s="5"/>
      <c r="I241" s="5"/>
      <c r="J241" s="5"/>
      <c r="K241" s="7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25">
      <c r="A242" s="5"/>
      <c r="B242" s="6"/>
      <c r="C242" s="6"/>
      <c r="D242" s="6"/>
      <c r="E242" s="6"/>
      <c r="F242" s="6"/>
      <c r="G242" s="6"/>
      <c r="H242" s="5"/>
      <c r="I242" s="5"/>
      <c r="J242" s="5"/>
      <c r="K242" s="7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25">
      <c r="A243" s="5"/>
      <c r="B243" s="6"/>
      <c r="C243" s="6"/>
      <c r="D243" s="6"/>
      <c r="E243" s="6"/>
      <c r="F243" s="6"/>
      <c r="G243" s="6"/>
      <c r="H243" s="5"/>
      <c r="I243" s="5"/>
      <c r="J243" s="5"/>
      <c r="K243" s="7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25">
      <c r="A244" s="5"/>
      <c r="B244" s="6"/>
      <c r="C244" s="6"/>
      <c r="D244" s="6"/>
      <c r="E244" s="6"/>
      <c r="F244" s="6"/>
      <c r="G244" s="6"/>
      <c r="H244" s="5"/>
      <c r="I244" s="5"/>
      <c r="J244" s="5"/>
      <c r="K244" s="7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25">
      <c r="A245" s="5"/>
      <c r="B245" s="6"/>
      <c r="C245" s="6"/>
      <c r="D245" s="6"/>
      <c r="E245" s="6"/>
      <c r="F245" s="6"/>
      <c r="G245" s="6"/>
      <c r="H245" s="5"/>
      <c r="I245" s="5"/>
      <c r="J245" s="5"/>
      <c r="K245" s="7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25">
      <c r="A246" s="5"/>
      <c r="B246" s="6"/>
      <c r="C246" s="6"/>
      <c r="D246" s="6"/>
      <c r="E246" s="6"/>
      <c r="F246" s="6"/>
      <c r="G246" s="6"/>
      <c r="H246" s="5"/>
      <c r="I246" s="5"/>
      <c r="J246" s="5"/>
      <c r="K246" s="7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25">
      <c r="A247" s="5"/>
      <c r="B247" s="6"/>
      <c r="C247" s="6"/>
      <c r="D247" s="6"/>
      <c r="E247" s="6"/>
      <c r="F247" s="6"/>
      <c r="G247" s="6"/>
      <c r="H247" s="5"/>
      <c r="I247" s="5"/>
      <c r="J247" s="5"/>
      <c r="K247" s="7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2"/>
    <row r="249" spans="1:25" ht="15.75" customHeight="1" x14ac:dyDescent="0.2"/>
    <row r="250" spans="1:25" ht="15.75" customHeight="1" x14ac:dyDescent="0.2"/>
    <row r="251" spans="1:25" ht="15.75" customHeight="1" x14ac:dyDescent="0.2"/>
    <row r="252" spans="1:25" ht="15.75" customHeight="1" x14ac:dyDescent="0.2"/>
    <row r="253" spans="1:25" ht="15.75" customHeight="1" x14ac:dyDescent="0.2"/>
    <row r="254" spans="1:25" ht="15.75" customHeight="1" x14ac:dyDescent="0.2"/>
    <row r="255" spans="1:25" ht="15.75" customHeight="1" x14ac:dyDescent="0.2"/>
    <row r="256" spans="1:25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41">
    <mergeCell ref="B40:B43"/>
    <mergeCell ref="B44:B46"/>
    <mergeCell ref="C44:C45"/>
    <mergeCell ref="C12:C15"/>
    <mergeCell ref="C16:C19"/>
    <mergeCell ref="B21:B24"/>
    <mergeCell ref="B30:B39"/>
    <mergeCell ref="C30:C31"/>
    <mergeCell ref="C32:C36"/>
    <mergeCell ref="C37:C39"/>
    <mergeCell ref="D42:D43"/>
    <mergeCell ref="E42:E43"/>
    <mergeCell ref="F42:F43"/>
    <mergeCell ref="D30:D31"/>
    <mergeCell ref="E30:E31"/>
    <mergeCell ref="F30:F31"/>
    <mergeCell ref="E32:E36"/>
    <mergeCell ref="F32:F36"/>
    <mergeCell ref="D32:D36"/>
    <mergeCell ref="D37:D39"/>
    <mergeCell ref="E37:E39"/>
    <mergeCell ref="F37:F39"/>
    <mergeCell ref="F9:F10"/>
    <mergeCell ref="F12:F15"/>
    <mergeCell ref="F16:F19"/>
    <mergeCell ref="D16:D19"/>
    <mergeCell ref="E16:E19"/>
    <mergeCell ref="D12:D15"/>
    <mergeCell ref="E12:E15"/>
    <mergeCell ref="H7:L7"/>
    <mergeCell ref="A1:C1"/>
    <mergeCell ref="B9:B20"/>
    <mergeCell ref="C9:C11"/>
    <mergeCell ref="D9:D11"/>
    <mergeCell ref="E9:E10"/>
    <mergeCell ref="L1:R1"/>
    <mergeCell ref="L2:R2"/>
    <mergeCell ref="L3:R3"/>
    <mergeCell ref="L4:R4"/>
    <mergeCell ref="R5:S5"/>
    <mergeCell ref="F7:F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opLeftCell="A25" workbookViewId="0">
      <selection activeCell="F53" sqref="F53"/>
    </sheetView>
  </sheetViews>
  <sheetFormatPr baseColWidth="10" defaultColWidth="12.7109375" defaultRowHeight="15" customHeight="1" x14ac:dyDescent="0.2"/>
  <cols>
    <col min="1" max="1" width="3.42578125" customWidth="1"/>
    <col min="2" max="2" width="6.42578125" customWidth="1"/>
    <col min="3" max="3" width="18.28515625" customWidth="1"/>
    <col min="4" max="4" width="40.85546875" customWidth="1"/>
    <col min="5" max="5" width="12.7109375" customWidth="1"/>
    <col min="6" max="6" width="8.28515625" customWidth="1"/>
    <col min="7" max="7" width="29" customWidth="1"/>
    <col min="8" max="8" width="4.85546875" customWidth="1"/>
    <col min="9" max="9" width="5.85546875" customWidth="1"/>
    <col min="10" max="10" width="10.140625" customWidth="1"/>
    <col min="11" max="11" width="9.28515625" customWidth="1"/>
    <col min="12" max="12" width="8.140625" customWidth="1"/>
    <col min="13" max="14" width="9.28515625" customWidth="1"/>
    <col min="15" max="15" width="4.140625" customWidth="1"/>
    <col min="16" max="16" width="5.7109375" customWidth="1"/>
    <col min="17" max="17" width="4.7109375" customWidth="1"/>
    <col min="18" max="18" width="59.28515625" customWidth="1"/>
    <col min="19" max="19" width="44.7109375" customWidth="1"/>
    <col min="20" max="20" width="30.85546875" customWidth="1"/>
  </cols>
  <sheetData>
    <row r="1" spans="1:24" ht="15.75" customHeight="1" x14ac:dyDescent="0.25">
      <c r="A1" s="331" t="s">
        <v>82</v>
      </c>
      <c r="B1" s="332"/>
      <c r="C1" s="332"/>
      <c r="D1" s="2"/>
      <c r="E1" s="2"/>
      <c r="F1" s="2"/>
      <c r="G1" s="314" t="s">
        <v>234</v>
      </c>
      <c r="H1" s="4"/>
      <c r="I1" s="4"/>
      <c r="J1" s="1" t="s">
        <v>83</v>
      </c>
      <c r="K1" s="4"/>
      <c r="L1" s="338" t="s">
        <v>84</v>
      </c>
      <c r="M1" s="332"/>
      <c r="N1" s="332"/>
      <c r="O1" s="332"/>
      <c r="P1" s="332"/>
      <c r="Q1" s="332"/>
      <c r="R1" s="332"/>
    </row>
    <row r="2" spans="1:24" ht="15.75" customHeight="1" x14ac:dyDescent="0.25">
      <c r="A2" s="1"/>
      <c r="B2" s="2"/>
      <c r="C2" s="2"/>
      <c r="D2" s="2"/>
      <c r="E2" s="2"/>
      <c r="F2" s="2"/>
      <c r="G2" s="3"/>
      <c r="H2" s="4"/>
      <c r="I2" s="4"/>
      <c r="J2" s="1"/>
      <c r="K2" s="4"/>
      <c r="L2" s="338" t="s">
        <v>85</v>
      </c>
      <c r="M2" s="332"/>
      <c r="N2" s="332"/>
      <c r="O2" s="332"/>
      <c r="P2" s="332"/>
      <c r="Q2" s="332"/>
      <c r="R2" s="332"/>
    </row>
    <row r="3" spans="1:24" ht="15.75" customHeight="1" x14ac:dyDescent="0.25">
      <c r="A3" s="1"/>
      <c r="B3" s="2"/>
      <c r="C3" s="2"/>
      <c r="D3" s="2"/>
      <c r="E3" s="2"/>
      <c r="F3" s="2"/>
      <c r="G3" s="3"/>
      <c r="H3" s="4"/>
      <c r="I3" s="4"/>
      <c r="J3" s="1"/>
      <c r="K3" s="4"/>
      <c r="L3" s="338" t="s">
        <v>3</v>
      </c>
      <c r="M3" s="332"/>
      <c r="N3" s="332"/>
      <c r="O3" s="332"/>
      <c r="P3" s="332"/>
      <c r="Q3" s="332"/>
      <c r="R3" s="332"/>
    </row>
    <row r="4" spans="1:24" ht="15.75" customHeight="1" x14ac:dyDescent="0.2"/>
    <row r="5" spans="1:24" ht="15.75" customHeight="1" x14ac:dyDescent="0.25">
      <c r="A5" s="5"/>
      <c r="B5" s="6"/>
      <c r="C5" s="6"/>
      <c r="D5" s="6"/>
      <c r="E5" s="6"/>
      <c r="F5" s="6"/>
      <c r="G5" s="6"/>
      <c r="H5" s="9"/>
      <c r="I5" s="9"/>
      <c r="J5" s="138"/>
      <c r="K5" s="139"/>
      <c r="L5" s="9"/>
      <c r="M5" s="9"/>
      <c r="N5" s="9"/>
      <c r="O5" s="9"/>
      <c r="P5" s="9"/>
      <c r="Q5" s="9"/>
      <c r="R5" s="341"/>
      <c r="S5" s="332"/>
      <c r="T5" s="9"/>
      <c r="U5" s="5"/>
      <c r="V5" s="5"/>
      <c r="W5" s="5"/>
      <c r="X5" s="5"/>
    </row>
    <row r="6" spans="1:24" ht="15.75" customHeight="1" x14ac:dyDescent="0.25">
      <c r="A6" s="5"/>
      <c r="B6" s="6"/>
      <c r="C6" s="6"/>
      <c r="D6" s="6"/>
      <c r="E6" s="6"/>
      <c r="F6" s="6"/>
      <c r="G6" s="6"/>
      <c r="H6" s="350"/>
      <c r="I6" s="138"/>
      <c r="J6" s="6"/>
      <c r="K6" s="9"/>
      <c r="L6" s="6"/>
      <c r="M6" s="6"/>
      <c r="N6" s="6"/>
      <c r="O6" s="6"/>
      <c r="P6" s="6"/>
      <c r="Q6" s="6"/>
      <c r="R6" s="5"/>
      <c r="S6" s="6"/>
      <c r="T6" s="5"/>
      <c r="U6" s="5"/>
      <c r="V6" s="5"/>
      <c r="W6" s="5"/>
      <c r="X6" s="5"/>
    </row>
    <row r="7" spans="1:24" ht="15.75" customHeight="1" x14ac:dyDescent="0.5">
      <c r="A7" s="5"/>
      <c r="B7" s="6"/>
      <c r="C7" s="6"/>
      <c r="D7" s="10"/>
      <c r="E7" s="10"/>
      <c r="F7" s="342" t="s">
        <v>4</v>
      </c>
      <c r="G7" s="6"/>
      <c r="H7" s="332"/>
      <c r="I7" s="6"/>
      <c r="J7" s="351" t="s">
        <v>86</v>
      </c>
      <c r="K7" s="329"/>
      <c r="L7" s="330"/>
      <c r="M7" s="140">
        <v>1</v>
      </c>
      <c r="N7" s="141"/>
      <c r="O7" s="6"/>
      <c r="P7" s="6"/>
      <c r="Q7" s="6"/>
      <c r="R7" s="5"/>
      <c r="S7" s="19"/>
      <c r="T7" s="5"/>
      <c r="U7" s="5"/>
      <c r="V7" s="5"/>
      <c r="W7" s="5"/>
      <c r="X7" s="5"/>
    </row>
    <row r="8" spans="1:24" ht="48.6" customHeight="1" x14ac:dyDescent="0.25">
      <c r="A8" s="5"/>
      <c r="B8" s="142" t="s">
        <v>7</v>
      </c>
      <c r="C8" s="142" t="s">
        <v>8</v>
      </c>
      <c r="D8" s="143" t="s">
        <v>87</v>
      </c>
      <c r="E8" s="142" t="s">
        <v>10</v>
      </c>
      <c r="F8" s="335"/>
      <c r="G8" s="142" t="s">
        <v>11</v>
      </c>
      <c r="H8" s="6"/>
      <c r="I8" s="142" t="s">
        <v>12</v>
      </c>
      <c r="J8" s="144" t="s">
        <v>13</v>
      </c>
      <c r="K8" s="144" t="s">
        <v>14</v>
      </c>
      <c r="L8" s="94" t="s">
        <v>15</v>
      </c>
      <c r="M8" s="25" t="s">
        <v>16</v>
      </c>
      <c r="N8" s="145" t="s">
        <v>17</v>
      </c>
      <c r="O8" s="146" t="s">
        <v>18</v>
      </c>
      <c r="P8" s="147" t="s">
        <v>18</v>
      </c>
      <c r="Q8" s="148" t="s">
        <v>19</v>
      </c>
      <c r="R8" s="5"/>
      <c r="S8" s="5"/>
      <c r="T8" s="5"/>
      <c r="U8" s="5"/>
      <c r="V8" s="5"/>
      <c r="W8" s="5"/>
      <c r="X8" s="5"/>
    </row>
    <row r="9" spans="1:24" ht="15.75" customHeight="1" x14ac:dyDescent="0.3">
      <c r="A9" s="18" t="s">
        <v>88</v>
      </c>
      <c r="B9" s="337" t="s">
        <v>22</v>
      </c>
      <c r="C9" s="337" t="s">
        <v>89</v>
      </c>
      <c r="D9" s="352" t="s">
        <v>90</v>
      </c>
      <c r="E9" s="337">
        <f t="shared" ref="E9:F9" si="0">J9+J10</f>
        <v>50</v>
      </c>
      <c r="F9" s="339">
        <f t="shared" si="0"/>
        <v>39</v>
      </c>
      <c r="G9" s="300" t="s">
        <v>28</v>
      </c>
      <c r="H9" s="57"/>
      <c r="I9" s="57"/>
      <c r="J9" s="44">
        <f t="shared" ref="J9:J22" si="1">(L9*1.5)+M9</f>
        <v>33</v>
      </c>
      <c r="K9" s="150">
        <f t="shared" ref="K9:K22" si="2">M9+L9</f>
        <v>22</v>
      </c>
      <c r="L9" s="35">
        <v>22</v>
      </c>
      <c r="M9" s="36">
        <f t="shared" ref="M9:M22" si="3">N9*$M$7</f>
        <v>0</v>
      </c>
      <c r="N9" s="44"/>
      <c r="O9" s="37">
        <v>0</v>
      </c>
      <c r="P9" s="33"/>
      <c r="Q9" s="151"/>
      <c r="R9" s="47"/>
      <c r="S9" s="152"/>
      <c r="T9" s="153"/>
      <c r="U9" s="5"/>
      <c r="V9" s="5"/>
      <c r="W9" s="5"/>
      <c r="X9" s="5"/>
    </row>
    <row r="10" spans="1:24" ht="15.75" customHeight="1" x14ac:dyDescent="0.3">
      <c r="A10" s="18"/>
      <c r="B10" s="334"/>
      <c r="C10" s="335"/>
      <c r="D10" s="335"/>
      <c r="E10" s="335"/>
      <c r="F10" s="335"/>
      <c r="G10" s="300" t="s">
        <v>28</v>
      </c>
      <c r="H10" s="57"/>
      <c r="I10" s="57"/>
      <c r="J10" s="44">
        <f t="shared" si="1"/>
        <v>17</v>
      </c>
      <c r="K10" s="150">
        <f t="shared" si="2"/>
        <v>17</v>
      </c>
      <c r="L10" s="154">
        <v>0</v>
      </c>
      <c r="M10" s="36">
        <f t="shared" si="3"/>
        <v>17</v>
      </c>
      <c r="N10" s="44">
        <v>17</v>
      </c>
      <c r="O10" s="37">
        <v>0</v>
      </c>
      <c r="P10" s="33"/>
      <c r="Q10" s="151"/>
      <c r="R10" s="47"/>
      <c r="S10" s="155"/>
      <c r="T10" s="47"/>
      <c r="U10" s="5"/>
      <c r="V10" s="5"/>
      <c r="W10" s="5"/>
      <c r="X10" s="5"/>
    </row>
    <row r="11" spans="1:24" ht="15.75" customHeight="1" x14ac:dyDescent="0.3">
      <c r="A11" s="18"/>
      <c r="B11" s="334"/>
      <c r="C11" s="44" t="s">
        <v>91</v>
      </c>
      <c r="D11" s="31" t="s">
        <v>92</v>
      </c>
      <c r="E11" s="44">
        <f t="shared" ref="E11:F11" si="4">J11</f>
        <v>50</v>
      </c>
      <c r="F11" s="59">
        <f t="shared" si="4"/>
        <v>39</v>
      </c>
      <c r="G11" s="100" t="s">
        <v>25</v>
      </c>
      <c r="H11" s="57"/>
      <c r="I11" s="57"/>
      <c r="J11" s="44">
        <f t="shared" si="1"/>
        <v>50</v>
      </c>
      <c r="K11" s="150">
        <f t="shared" si="2"/>
        <v>39</v>
      </c>
      <c r="L11" s="154">
        <v>22</v>
      </c>
      <c r="M11" s="36">
        <f t="shared" si="3"/>
        <v>17</v>
      </c>
      <c r="N11" s="44">
        <v>17</v>
      </c>
      <c r="O11" s="37">
        <v>0</v>
      </c>
      <c r="P11" s="33"/>
      <c r="Q11" s="151"/>
      <c r="R11" s="156"/>
      <c r="S11" s="22"/>
      <c r="T11" s="47"/>
      <c r="U11" s="5"/>
      <c r="V11" s="5"/>
      <c r="W11" s="5"/>
      <c r="X11" s="5"/>
    </row>
    <row r="12" spans="1:24" ht="15.75" customHeight="1" x14ac:dyDescent="0.3">
      <c r="A12" s="18"/>
      <c r="B12" s="334"/>
      <c r="C12" s="44" t="s">
        <v>93</v>
      </c>
      <c r="D12" s="31" t="s">
        <v>94</v>
      </c>
      <c r="E12" s="44">
        <f t="shared" ref="E12:F12" si="5">J12</f>
        <v>50</v>
      </c>
      <c r="F12" s="59">
        <f t="shared" si="5"/>
        <v>39</v>
      </c>
      <c r="G12" s="100" t="s">
        <v>59</v>
      </c>
      <c r="H12" s="57"/>
      <c r="I12" s="57"/>
      <c r="J12" s="44">
        <f t="shared" si="1"/>
        <v>50</v>
      </c>
      <c r="K12" s="150">
        <f t="shared" si="2"/>
        <v>39</v>
      </c>
      <c r="L12" s="154">
        <v>22</v>
      </c>
      <c r="M12" s="36">
        <f t="shared" si="3"/>
        <v>17</v>
      </c>
      <c r="N12" s="44">
        <v>17</v>
      </c>
      <c r="O12" s="37">
        <v>0</v>
      </c>
      <c r="P12" s="33"/>
      <c r="Q12" s="157"/>
      <c r="R12" s="156"/>
      <c r="S12" s="22"/>
      <c r="T12" s="47"/>
      <c r="U12" s="5"/>
      <c r="V12" s="5"/>
      <c r="W12" s="5"/>
      <c r="X12" s="5"/>
    </row>
    <row r="13" spans="1:24" ht="15.75" customHeight="1" x14ac:dyDescent="0.3">
      <c r="A13" s="18"/>
      <c r="B13" s="334"/>
      <c r="C13" s="337" t="s">
        <v>95</v>
      </c>
      <c r="D13" s="352" t="s">
        <v>96</v>
      </c>
      <c r="E13" s="337">
        <f t="shared" ref="E13:F13" si="6">J13+J14</f>
        <v>58</v>
      </c>
      <c r="F13" s="339">
        <f t="shared" si="6"/>
        <v>52</v>
      </c>
      <c r="G13" s="300" t="s">
        <v>30</v>
      </c>
      <c r="H13" s="57"/>
      <c r="I13" s="57"/>
      <c r="J13" s="44">
        <f t="shared" si="1"/>
        <v>38</v>
      </c>
      <c r="K13" s="150">
        <f t="shared" si="2"/>
        <v>32</v>
      </c>
      <c r="L13" s="154">
        <v>12</v>
      </c>
      <c r="M13" s="36">
        <f t="shared" si="3"/>
        <v>20</v>
      </c>
      <c r="N13" s="104">
        <v>20</v>
      </c>
      <c r="O13" s="37"/>
      <c r="P13" s="33"/>
      <c r="Q13" s="56" t="s">
        <v>97</v>
      </c>
      <c r="R13" s="158" t="s">
        <v>98</v>
      </c>
      <c r="S13" s="22"/>
      <c r="T13" s="47"/>
      <c r="U13" s="5"/>
      <c r="V13" s="5"/>
      <c r="W13" s="5"/>
      <c r="X13" s="5"/>
    </row>
    <row r="14" spans="1:24" ht="15.75" customHeight="1" x14ac:dyDescent="0.3">
      <c r="A14" s="18"/>
      <c r="B14" s="334"/>
      <c r="C14" s="335"/>
      <c r="D14" s="335"/>
      <c r="E14" s="335"/>
      <c r="F14" s="335"/>
      <c r="G14" s="299" t="s">
        <v>99</v>
      </c>
      <c r="H14" s="57"/>
      <c r="I14" s="57"/>
      <c r="J14" s="44">
        <f t="shared" si="1"/>
        <v>20</v>
      </c>
      <c r="K14" s="150">
        <f t="shared" si="2"/>
        <v>20</v>
      </c>
      <c r="L14" s="154"/>
      <c r="M14" s="36">
        <f t="shared" si="3"/>
        <v>20</v>
      </c>
      <c r="N14" s="104">
        <v>20</v>
      </c>
      <c r="O14" s="37"/>
      <c r="P14" s="33"/>
      <c r="Q14" s="56" t="s">
        <v>97</v>
      </c>
      <c r="R14" s="159" t="s">
        <v>100</v>
      </c>
      <c r="S14" s="22"/>
      <c r="T14" s="47"/>
      <c r="U14" s="5"/>
      <c r="V14" s="5"/>
      <c r="W14" s="5"/>
      <c r="X14" s="5"/>
    </row>
    <row r="15" spans="1:24" ht="15.75" customHeight="1" x14ac:dyDescent="0.25">
      <c r="A15" s="5"/>
      <c r="B15" s="337" t="s">
        <v>101</v>
      </c>
      <c r="C15" s="337" t="s">
        <v>102</v>
      </c>
      <c r="D15" s="352" t="s">
        <v>103</v>
      </c>
      <c r="E15" s="337">
        <f t="shared" ref="E15:F15" si="7">J15+J16+J17</f>
        <v>46</v>
      </c>
      <c r="F15" s="339">
        <f t="shared" si="7"/>
        <v>36</v>
      </c>
      <c r="G15" s="300" t="s">
        <v>104</v>
      </c>
      <c r="H15" s="57"/>
      <c r="I15" s="57"/>
      <c r="J15" s="44">
        <f t="shared" si="1"/>
        <v>30</v>
      </c>
      <c r="K15" s="150">
        <f t="shared" si="2"/>
        <v>20</v>
      </c>
      <c r="L15" s="154">
        <v>20</v>
      </c>
      <c r="M15" s="36">
        <f t="shared" si="3"/>
        <v>0</v>
      </c>
      <c r="N15" s="44"/>
      <c r="O15" s="37">
        <v>0</v>
      </c>
      <c r="P15" s="33"/>
      <c r="Q15" s="151"/>
      <c r="R15" s="160"/>
      <c r="S15" s="22"/>
      <c r="T15" s="22"/>
      <c r="U15" s="5"/>
      <c r="V15" s="5"/>
      <c r="W15" s="5"/>
      <c r="X15" s="5"/>
    </row>
    <row r="16" spans="1:24" ht="15.75" customHeight="1" x14ac:dyDescent="0.25">
      <c r="A16" s="5"/>
      <c r="B16" s="334"/>
      <c r="C16" s="334"/>
      <c r="D16" s="334"/>
      <c r="E16" s="334"/>
      <c r="F16" s="334"/>
      <c r="G16" s="54" t="s">
        <v>35</v>
      </c>
      <c r="H16" s="57"/>
      <c r="I16" s="57"/>
      <c r="J16" s="44">
        <f t="shared" si="1"/>
        <v>16</v>
      </c>
      <c r="K16" s="150">
        <f t="shared" si="2"/>
        <v>16</v>
      </c>
      <c r="L16" s="154">
        <v>0</v>
      </c>
      <c r="M16" s="36">
        <f t="shared" si="3"/>
        <v>16</v>
      </c>
      <c r="N16" s="161">
        <v>16</v>
      </c>
      <c r="O16" s="37">
        <v>0</v>
      </c>
      <c r="P16" s="33"/>
      <c r="Q16" s="9"/>
      <c r="R16" s="43"/>
      <c r="S16" s="22"/>
      <c r="T16" s="22"/>
      <c r="U16" s="5"/>
      <c r="V16" s="5"/>
      <c r="W16" s="5"/>
      <c r="X16" s="5"/>
    </row>
    <row r="17" spans="1:26" ht="15.75" customHeight="1" x14ac:dyDescent="0.25">
      <c r="A17" s="5"/>
      <c r="B17" s="335"/>
      <c r="C17" s="335"/>
      <c r="D17" s="335"/>
      <c r="E17" s="335"/>
      <c r="F17" s="335"/>
      <c r="G17" s="57"/>
      <c r="H17" s="57"/>
      <c r="I17" s="57"/>
      <c r="J17" s="44">
        <f t="shared" si="1"/>
        <v>0</v>
      </c>
      <c r="K17" s="150">
        <f t="shared" si="2"/>
        <v>0</v>
      </c>
      <c r="L17" s="154">
        <v>0</v>
      </c>
      <c r="M17" s="36">
        <f t="shared" si="3"/>
        <v>0</v>
      </c>
      <c r="N17" s="161">
        <v>0</v>
      </c>
      <c r="O17" s="37">
        <v>0</v>
      </c>
      <c r="P17" s="33"/>
      <c r="Q17" s="151"/>
      <c r="R17" s="43"/>
      <c r="S17" s="22"/>
      <c r="T17" s="22"/>
      <c r="U17" s="5"/>
      <c r="V17" s="5"/>
      <c r="W17" s="5"/>
      <c r="X17" s="5"/>
    </row>
    <row r="18" spans="1:26" ht="15.75" customHeight="1" x14ac:dyDescent="0.25">
      <c r="A18" s="5"/>
      <c r="B18" s="44" t="s">
        <v>51</v>
      </c>
      <c r="C18" s="44" t="s">
        <v>105</v>
      </c>
      <c r="D18" s="31" t="s">
        <v>44</v>
      </c>
      <c r="E18" s="44">
        <v>39</v>
      </c>
      <c r="F18" s="59">
        <v>39</v>
      </c>
      <c r="G18" s="128" t="s">
        <v>106</v>
      </c>
      <c r="H18" s="57"/>
      <c r="I18" s="162"/>
      <c r="J18" s="44">
        <f t="shared" si="1"/>
        <v>18</v>
      </c>
      <c r="K18" s="150">
        <f t="shared" si="2"/>
        <v>18</v>
      </c>
      <c r="L18" s="154">
        <v>0</v>
      </c>
      <c r="M18" s="36">
        <f t="shared" si="3"/>
        <v>18</v>
      </c>
      <c r="N18" s="44">
        <v>18</v>
      </c>
      <c r="O18" s="37">
        <v>0</v>
      </c>
      <c r="P18" s="33"/>
      <c r="Q18" s="151"/>
      <c r="R18" s="163"/>
      <c r="S18" s="22"/>
      <c r="T18" s="22"/>
      <c r="U18" s="5"/>
      <c r="V18" s="5"/>
      <c r="W18" s="5"/>
      <c r="X18" s="5"/>
    </row>
    <row r="19" spans="1:26" ht="15.75" customHeight="1" x14ac:dyDescent="0.25">
      <c r="A19" s="5"/>
      <c r="B19" s="164" t="s">
        <v>56</v>
      </c>
      <c r="C19" s="44" t="s">
        <v>107</v>
      </c>
      <c r="D19" s="352" t="s">
        <v>108</v>
      </c>
      <c r="E19" s="353"/>
      <c r="F19" s="354"/>
      <c r="G19" s="300" t="s">
        <v>30</v>
      </c>
      <c r="H19" s="165"/>
      <c r="I19" s="166"/>
      <c r="J19" s="167">
        <f t="shared" si="1"/>
        <v>2</v>
      </c>
      <c r="K19" s="150">
        <f t="shared" si="2"/>
        <v>2</v>
      </c>
      <c r="L19" s="154">
        <v>0</v>
      </c>
      <c r="M19" s="36">
        <f t="shared" si="3"/>
        <v>2</v>
      </c>
      <c r="N19" s="167">
        <v>2</v>
      </c>
      <c r="O19" s="37"/>
      <c r="P19" s="102"/>
      <c r="Q19" s="168"/>
      <c r="R19" s="160" t="s">
        <v>109</v>
      </c>
      <c r="S19" s="169"/>
      <c r="T19" s="169"/>
      <c r="U19" s="5"/>
      <c r="V19" s="5"/>
      <c r="W19" s="5"/>
      <c r="X19" s="5"/>
    </row>
    <row r="20" spans="1:26" ht="15.75" customHeight="1" x14ac:dyDescent="0.25">
      <c r="A20" s="5"/>
      <c r="B20" s="164"/>
      <c r="C20" s="44"/>
      <c r="D20" s="335"/>
      <c r="E20" s="335"/>
      <c r="F20" s="335"/>
      <c r="G20" s="54" t="s">
        <v>35</v>
      </c>
      <c r="H20" s="57"/>
      <c r="I20" s="162"/>
      <c r="J20" s="167">
        <f t="shared" si="1"/>
        <v>4</v>
      </c>
      <c r="K20" s="150">
        <f t="shared" si="2"/>
        <v>4</v>
      </c>
      <c r="L20" s="154">
        <v>0</v>
      </c>
      <c r="M20" s="36">
        <f t="shared" si="3"/>
        <v>4</v>
      </c>
      <c r="N20" s="44">
        <v>4</v>
      </c>
      <c r="O20" s="37"/>
      <c r="P20" s="33"/>
      <c r="Q20" s="168"/>
      <c r="R20" s="160" t="s">
        <v>110</v>
      </c>
      <c r="T20" s="169"/>
      <c r="U20" s="5"/>
      <c r="V20" s="5"/>
      <c r="W20" s="5"/>
      <c r="X20" s="5"/>
    </row>
    <row r="21" spans="1:26" ht="15.75" customHeight="1" x14ac:dyDescent="0.25">
      <c r="A21" s="5"/>
      <c r="B21" s="355" t="s">
        <v>67</v>
      </c>
      <c r="C21" s="44" t="s">
        <v>111</v>
      </c>
      <c r="D21" s="31" t="s">
        <v>112</v>
      </c>
      <c r="E21" s="44">
        <f t="shared" ref="E21:F21" si="8">J21</f>
        <v>18</v>
      </c>
      <c r="F21" s="59">
        <f t="shared" si="8"/>
        <v>18</v>
      </c>
      <c r="G21" s="292" t="s">
        <v>106</v>
      </c>
      <c r="H21" s="57"/>
      <c r="I21" s="162"/>
      <c r="J21" s="44">
        <f t="shared" si="1"/>
        <v>18</v>
      </c>
      <c r="K21" s="150">
        <f t="shared" si="2"/>
        <v>18</v>
      </c>
      <c r="L21" s="154">
        <v>0</v>
      </c>
      <c r="M21" s="36">
        <f t="shared" si="3"/>
        <v>18</v>
      </c>
      <c r="N21" s="44">
        <v>18</v>
      </c>
      <c r="O21" s="37">
        <v>0</v>
      </c>
      <c r="P21" s="33"/>
      <c r="Q21" s="168"/>
      <c r="R21" s="159"/>
      <c r="T21" s="169"/>
      <c r="U21" s="5"/>
      <c r="V21" s="5"/>
      <c r="W21" s="5"/>
      <c r="X21" s="5"/>
    </row>
    <row r="22" spans="1:26" ht="45" customHeight="1" x14ac:dyDescent="0.25">
      <c r="A22" s="5"/>
      <c r="B22" s="335"/>
      <c r="C22" s="44" t="s">
        <v>113</v>
      </c>
      <c r="D22" s="31" t="s">
        <v>114</v>
      </c>
      <c r="E22" s="100">
        <f t="shared" ref="E22:F22" si="9">J22</f>
        <v>23</v>
      </c>
      <c r="F22" s="170">
        <f t="shared" si="9"/>
        <v>18</v>
      </c>
      <c r="G22" s="171" t="s">
        <v>54</v>
      </c>
      <c r="H22" s="33"/>
      <c r="I22" s="172"/>
      <c r="J22" s="44">
        <f t="shared" si="1"/>
        <v>23</v>
      </c>
      <c r="K22" s="150">
        <f t="shared" si="2"/>
        <v>18</v>
      </c>
      <c r="L22" s="154">
        <v>10</v>
      </c>
      <c r="M22" s="36">
        <f t="shared" si="3"/>
        <v>8</v>
      </c>
      <c r="N22" s="44">
        <v>8</v>
      </c>
      <c r="O22" s="37">
        <v>0</v>
      </c>
      <c r="P22" s="33"/>
      <c r="Q22" s="168"/>
      <c r="T22" s="124"/>
      <c r="U22" s="5"/>
      <c r="V22" s="5"/>
      <c r="W22" s="5"/>
      <c r="X22" s="5"/>
    </row>
    <row r="23" spans="1:26" ht="21" customHeight="1" x14ac:dyDescent="0.25">
      <c r="A23" s="5"/>
      <c r="B23" s="82"/>
      <c r="C23" s="173"/>
      <c r="D23" s="174"/>
      <c r="E23" s="86"/>
      <c r="F23" s="85"/>
      <c r="G23" s="175"/>
      <c r="H23" s="6"/>
      <c r="I23" s="176"/>
      <c r="J23" s="86">
        <f t="shared" ref="J23:N23" si="10">SUM(J9:J22)</f>
        <v>319</v>
      </c>
      <c r="K23" s="86">
        <f t="shared" si="10"/>
        <v>265</v>
      </c>
      <c r="L23" s="86">
        <f t="shared" si="10"/>
        <v>108</v>
      </c>
      <c r="M23" s="86">
        <f t="shared" si="10"/>
        <v>157</v>
      </c>
      <c r="N23" s="86">
        <f t="shared" si="10"/>
        <v>157</v>
      </c>
      <c r="O23" s="6"/>
      <c r="P23" s="43"/>
      <c r="Q23" s="177"/>
      <c r="R23" s="43"/>
      <c r="S23" s="43"/>
      <c r="T23" s="124"/>
      <c r="U23" s="5"/>
      <c r="V23" s="5"/>
      <c r="W23" s="5"/>
      <c r="X23" s="5"/>
      <c r="Y23" s="43"/>
      <c r="Z23" s="43"/>
    </row>
    <row r="24" spans="1:26" ht="15.75" customHeight="1" x14ac:dyDescent="0.25">
      <c r="A24" s="5"/>
      <c r="B24" s="178"/>
      <c r="C24" s="179"/>
      <c r="D24" s="179"/>
      <c r="E24" s="86"/>
      <c r="F24" s="85"/>
      <c r="G24" s="86"/>
      <c r="H24" s="6"/>
      <c r="I24" s="176"/>
      <c r="J24" s="84"/>
      <c r="K24" s="180"/>
      <c r="O24" s="6"/>
      <c r="P24" s="6"/>
      <c r="Q24" s="9"/>
      <c r="R24" s="5"/>
      <c r="S24" s="124"/>
      <c r="T24" s="124"/>
      <c r="U24" s="5"/>
      <c r="V24" s="5"/>
      <c r="W24" s="5"/>
      <c r="X24" s="5"/>
    </row>
    <row r="25" spans="1:26" ht="40.15" customHeight="1" x14ac:dyDescent="0.25">
      <c r="A25" s="5"/>
      <c r="B25" s="130" t="s">
        <v>7</v>
      </c>
      <c r="C25" s="130" t="s">
        <v>8</v>
      </c>
      <c r="D25" s="181" t="s">
        <v>115</v>
      </c>
      <c r="E25" s="130" t="s">
        <v>10</v>
      </c>
      <c r="F25" s="33"/>
      <c r="G25" s="130" t="s">
        <v>11</v>
      </c>
      <c r="H25" s="33"/>
      <c r="I25" s="130" t="s">
        <v>12</v>
      </c>
      <c r="J25" s="182" t="s">
        <v>13</v>
      </c>
      <c r="K25" s="182" t="s">
        <v>14</v>
      </c>
      <c r="L25" s="94" t="s">
        <v>15</v>
      </c>
      <c r="M25" s="25" t="s">
        <v>16</v>
      </c>
      <c r="N25" s="183" t="s">
        <v>17</v>
      </c>
      <c r="O25" s="184" t="s">
        <v>18</v>
      </c>
      <c r="P25" s="185" t="s">
        <v>18</v>
      </c>
      <c r="Q25" s="186" t="s">
        <v>19</v>
      </c>
      <c r="R25" s="5"/>
      <c r="S25" s="5"/>
      <c r="T25" s="5"/>
      <c r="U25" s="5"/>
      <c r="V25" s="5"/>
      <c r="W25" s="5"/>
      <c r="X25" s="5"/>
    </row>
    <row r="26" spans="1:26" ht="15.75" customHeight="1" x14ac:dyDescent="0.25">
      <c r="A26" s="187"/>
      <c r="B26" s="337" t="s">
        <v>77</v>
      </c>
      <c r="C26" s="44" t="s">
        <v>116</v>
      </c>
      <c r="D26" s="31" t="s">
        <v>117</v>
      </c>
      <c r="E26" s="337">
        <v>246</v>
      </c>
      <c r="F26" s="339">
        <v>212</v>
      </c>
      <c r="G26" s="127" t="s">
        <v>28</v>
      </c>
      <c r="H26" s="100"/>
      <c r="I26" s="100"/>
      <c r="J26" s="44">
        <f t="shared" ref="J26:J31" si="11">(L26*1.5)+M26</f>
        <v>50</v>
      </c>
      <c r="K26" s="150">
        <f t="shared" ref="K26:K31" si="12">M26+L26</f>
        <v>39</v>
      </c>
      <c r="L26" s="188">
        <v>22</v>
      </c>
      <c r="M26" s="189">
        <f>N26*$M$7</f>
        <v>17</v>
      </c>
      <c r="N26" s="100">
        <v>17</v>
      </c>
      <c r="O26" s="37">
        <v>0</v>
      </c>
      <c r="P26" s="100"/>
      <c r="Q26" s="100"/>
      <c r="R26" s="187"/>
      <c r="S26" s="86"/>
      <c r="T26" s="86"/>
      <c r="U26" s="187"/>
      <c r="V26" s="187"/>
      <c r="W26" s="187"/>
      <c r="X26" s="187"/>
    </row>
    <row r="27" spans="1:26" ht="15.75" customHeight="1" x14ac:dyDescent="0.25">
      <c r="A27" s="187"/>
      <c r="B27" s="334"/>
      <c r="C27" s="337" t="s">
        <v>118</v>
      </c>
      <c r="D27" s="352" t="s">
        <v>119</v>
      </c>
      <c r="E27" s="334"/>
      <c r="F27" s="334"/>
      <c r="G27" s="171" t="s">
        <v>99</v>
      </c>
      <c r="H27" s="100"/>
      <c r="I27" s="100"/>
      <c r="J27" s="44">
        <f t="shared" si="11"/>
        <v>33</v>
      </c>
      <c r="K27" s="150">
        <f t="shared" si="12"/>
        <v>22</v>
      </c>
      <c r="L27" s="188">
        <v>22</v>
      </c>
      <c r="M27" s="189"/>
      <c r="N27" s="100"/>
      <c r="O27" s="37"/>
      <c r="P27" s="100"/>
      <c r="Q27" s="100"/>
      <c r="R27" s="187"/>
      <c r="S27" s="86"/>
      <c r="T27" s="86"/>
      <c r="U27" s="187"/>
      <c r="V27" s="187"/>
      <c r="W27" s="187"/>
      <c r="X27" s="187"/>
      <c r="Y27" s="43"/>
      <c r="Z27" s="43"/>
    </row>
    <row r="28" spans="1:26" ht="15.75" customHeight="1" x14ac:dyDescent="0.25">
      <c r="A28" s="187"/>
      <c r="B28" s="334"/>
      <c r="C28" s="335"/>
      <c r="D28" s="335"/>
      <c r="E28" s="334"/>
      <c r="F28" s="334"/>
      <c r="G28" s="171" t="s">
        <v>99</v>
      </c>
      <c r="H28" s="100"/>
      <c r="I28" s="100"/>
      <c r="J28" s="44">
        <f t="shared" si="11"/>
        <v>17</v>
      </c>
      <c r="K28" s="150">
        <f t="shared" si="12"/>
        <v>17</v>
      </c>
      <c r="L28" s="188"/>
      <c r="M28" s="189">
        <f t="shared" ref="M28:M31" si="13">N28*$M$7</f>
        <v>17</v>
      </c>
      <c r="N28" s="100">
        <v>17</v>
      </c>
      <c r="O28" s="37">
        <v>0</v>
      </c>
      <c r="P28" s="100"/>
      <c r="Q28" s="100"/>
      <c r="R28" s="187"/>
      <c r="S28" s="86"/>
      <c r="T28" s="86"/>
      <c r="U28" s="187">
        <f>S28-'L2'!J10-(L28*1.5)</f>
        <v>-17</v>
      </c>
      <c r="V28" s="187"/>
      <c r="W28" s="187"/>
      <c r="X28" s="187"/>
    </row>
    <row r="29" spans="1:26" ht="15.75" customHeight="1" x14ac:dyDescent="0.25">
      <c r="A29" s="187"/>
      <c r="B29" s="334"/>
      <c r="C29" s="44" t="s">
        <v>120</v>
      </c>
      <c r="D29" s="31" t="s">
        <v>121</v>
      </c>
      <c r="E29" s="334"/>
      <c r="F29" s="334"/>
      <c r="G29" s="300" t="s">
        <v>30</v>
      </c>
      <c r="H29" s="100"/>
      <c r="I29" s="100"/>
      <c r="J29" s="44">
        <f t="shared" si="11"/>
        <v>45</v>
      </c>
      <c r="K29" s="150">
        <f t="shared" si="12"/>
        <v>39</v>
      </c>
      <c r="L29" s="188">
        <v>12</v>
      </c>
      <c r="M29" s="189">
        <f t="shared" si="13"/>
        <v>27</v>
      </c>
      <c r="N29" s="100">
        <v>27</v>
      </c>
      <c r="O29" s="37">
        <v>5</v>
      </c>
      <c r="P29" s="100"/>
      <c r="Q29" s="100"/>
      <c r="R29" s="190" t="s">
        <v>122</v>
      </c>
      <c r="S29" s="86"/>
      <c r="T29" s="86"/>
      <c r="U29" s="187"/>
      <c r="V29" s="187"/>
      <c r="W29" s="187"/>
      <c r="X29" s="187"/>
    </row>
    <row r="30" spans="1:26" ht="15.75" customHeight="1" x14ac:dyDescent="0.25">
      <c r="A30" s="187"/>
      <c r="B30" s="334"/>
      <c r="C30" s="337" t="s">
        <v>123</v>
      </c>
      <c r="D30" s="352" t="s">
        <v>124</v>
      </c>
      <c r="E30" s="334"/>
      <c r="F30" s="334"/>
      <c r="G30" s="54" t="s">
        <v>35</v>
      </c>
      <c r="H30" s="100"/>
      <c r="I30" s="100"/>
      <c r="J30" s="44">
        <f t="shared" si="11"/>
        <v>26</v>
      </c>
      <c r="K30" s="150">
        <f t="shared" si="12"/>
        <v>26</v>
      </c>
      <c r="L30" s="188"/>
      <c r="M30" s="189">
        <f t="shared" si="13"/>
        <v>26</v>
      </c>
      <c r="N30" s="100">
        <f>21+5</f>
        <v>26</v>
      </c>
      <c r="O30" s="37">
        <v>0</v>
      </c>
      <c r="P30" s="100"/>
      <c r="Q30" s="56" t="s">
        <v>97</v>
      </c>
      <c r="R30" s="191" t="s">
        <v>125</v>
      </c>
      <c r="S30" s="86"/>
      <c r="T30" s="86"/>
      <c r="U30" s="187"/>
      <c r="V30" s="187"/>
      <c r="W30" s="187"/>
      <c r="X30" s="187"/>
    </row>
    <row r="31" spans="1:26" ht="15.75" customHeight="1" x14ac:dyDescent="0.25">
      <c r="A31" s="187"/>
      <c r="B31" s="334"/>
      <c r="C31" s="334"/>
      <c r="D31" s="334"/>
      <c r="E31" s="334"/>
      <c r="F31" s="334"/>
      <c r="G31" s="54" t="s">
        <v>35</v>
      </c>
      <c r="H31" s="100"/>
      <c r="I31" s="100"/>
      <c r="J31" s="44">
        <f t="shared" si="11"/>
        <v>26</v>
      </c>
      <c r="K31" s="150">
        <f t="shared" si="12"/>
        <v>26</v>
      </c>
      <c r="L31" s="188"/>
      <c r="M31" s="189">
        <f t="shared" si="13"/>
        <v>26</v>
      </c>
      <c r="N31" s="100">
        <v>26</v>
      </c>
      <c r="O31" s="37">
        <v>0</v>
      </c>
      <c r="P31" s="100"/>
      <c r="Q31" s="56" t="s">
        <v>97</v>
      </c>
      <c r="R31" s="191" t="s">
        <v>126</v>
      </c>
      <c r="S31" s="86"/>
      <c r="T31" s="86"/>
      <c r="U31" s="187">
        <f>34+18</f>
        <v>52</v>
      </c>
      <c r="V31" s="187"/>
      <c r="W31" s="187"/>
      <c r="X31" s="187"/>
    </row>
    <row r="32" spans="1:26" ht="15.75" customHeight="1" x14ac:dyDescent="0.25">
      <c r="A32" s="187"/>
      <c r="B32" s="335"/>
      <c r="C32" s="335"/>
      <c r="D32" s="335"/>
      <c r="E32" s="335"/>
      <c r="F32" s="335"/>
      <c r="G32" s="100"/>
      <c r="H32" s="100"/>
      <c r="I32" s="100"/>
      <c r="J32" s="44"/>
      <c r="K32" s="150"/>
      <c r="L32" s="188"/>
      <c r="M32" s="189"/>
      <c r="N32" s="100"/>
      <c r="O32" s="37"/>
      <c r="P32" s="100"/>
      <c r="Q32" s="100"/>
      <c r="R32" s="191"/>
      <c r="S32" s="86"/>
      <c r="T32" s="86"/>
      <c r="U32" s="187"/>
      <c r="V32" s="187"/>
      <c r="W32" s="187"/>
      <c r="X32" s="187"/>
    </row>
    <row r="33" spans="1:24" ht="15.75" customHeight="1" x14ac:dyDescent="0.25">
      <c r="A33" s="187"/>
      <c r="B33" s="337" t="s">
        <v>127</v>
      </c>
      <c r="C33" s="337" t="s">
        <v>128</v>
      </c>
      <c r="D33" s="352" t="s">
        <v>129</v>
      </c>
      <c r="E33" s="337">
        <f t="shared" ref="E33:F33" si="14">J33</f>
        <v>36</v>
      </c>
      <c r="F33" s="339">
        <f t="shared" si="14"/>
        <v>36</v>
      </c>
      <c r="G33" s="54" t="s">
        <v>35</v>
      </c>
      <c r="H33" s="100"/>
      <c r="I33" s="100"/>
      <c r="J33" s="44">
        <f>(L33*1.5)+M33</f>
        <v>36</v>
      </c>
      <c r="K33" s="150">
        <f>M33+L33</f>
        <v>36</v>
      </c>
      <c r="L33" s="188"/>
      <c r="M33" s="189">
        <f>N33*$M$7</f>
        <v>36</v>
      </c>
      <c r="N33" s="100">
        <v>36</v>
      </c>
      <c r="O33" s="37">
        <v>3</v>
      </c>
      <c r="P33" s="100" t="s">
        <v>130</v>
      </c>
      <c r="Q33" s="56" t="s">
        <v>97</v>
      </c>
      <c r="R33" s="160"/>
      <c r="S33" s="192"/>
      <c r="T33" s="86"/>
      <c r="U33" s="187"/>
      <c r="V33" s="187"/>
      <c r="W33" s="187"/>
      <c r="X33" s="187"/>
    </row>
    <row r="34" spans="1:24" ht="15.75" customHeight="1" x14ac:dyDescent="0.25">
      <c r="A34" s="187"/>
      <c r="B34" s="334"/>
      <c r="C34" s="334"/>
      <c r="D34" s="334"/>
      <c r="E34" s="334"/>
      <c r="F34" s="334"/>
      <c r="G34" s="100"/>
      <c r="H34" s="149"/>
      <c r="I34" s="149"/>
      <c r="J34" s="44"/>
      <c r="K34" s="193"/>
      <c r="L34" s="194"/>
      <c r="M34" s="189"/>
      <c r="N34" s="149"/>
      <c r="O34" s="37"/>
      <c r="Q34" s="100"/>
      <c r="R34" s="191"/>
      <c r="S34" s="86"/>
      <c r="T34" s="86"/>
      <c r="U34" s="187"/>
      <c r="V34" s="187"/>
      <c r="W34" s="187"/>
      <c r="X34" s="187"/>
    </row>
    <row r="35" spans="1:24" ht="15.75" customHeight="1" x14ac:dyDescent="0.25">
      <c r="A35" s="187"/>
      <c r="B35" s="335"/>
      <c r="C35" s="335"/>
      <c r="D35" s="335"/>
      <c r="E35" s="335"/>
      <c r="F35" s="335"/>
      <c r="G35" s="195"/>
      <c r="H35" s="149"/>
      <c r="I35" s="149"/>
      <c r="J35" s="44"/>
      <c r="K35" s="193"/>
      <c r="L35" s="194"/>
      <c r="M35" s="189"/>
      <c r="N35" s="149"/>
      <c r="O35" s="196"/>
      <c r="P35" s="100"/>
      <c r="Q35" s="100"/>
      <c r="R35" s="191" t="s">
        <v>131</v>
      </c>
      <c r="T35" s="86"/>
      <c r="U35" s="187"/>
      <c r="V35" s="187"/>
      <c r="W35" s="187"/>
      <c r="X35" s="187"/>
    </row>
    <row r="36" spans="1:24" ht="15.75" customHeight="1" x14ac:dyDescent="0.25">
      <c r="A36" s="187"/>
      <c r="B36" s="44" t="s">
        <v>132</v>
      </c>
      <c r="C36" s="44" t="s">
        <v>133</v>
      </c>
      <c r="D36" s="31" t="s">
        <v>72</v>
      </c>
      <c r="E36" s="44">
        <v>39</v>
      </c>
      <c r="F36" s="59">
        <v>39</v>
      </c>
      <c r="G36" s="128" t="s">
        <v>106</v>
      </c>
      <c r="H36" s="100"/>
      <c r="I36" s="100"/>
      <c r="J36" s="44">
        <f t="shared" ref="J36:J40" si="15">(L36*1.5)+M36</f>
        <v>18</v>
      </c>
      <c r="K36" s="150">
        <f t="shared" ref="K36:K40" si="16">M36+L36</f>
        <v>18</v>
      </c>
      <c r="L36" s="188"/>
      <c r="M36" s="189">
        <f t="shared" ref="M36:M40" si="17">N36*$M$7</f>
        <v>18</v>
      </c>
      <c r="N36" s="100">
        <v>18</v>
      </c>
      <c r="O36" s="37">
        <v>0</v>
      </c>
      <c r="P36" s="100"/>
      <c r="Q36" s="100"/>
      <c r="S36" s="86"/>
      <c r="T36" s="86"/>
      <c r="U36" s="187"/>
      <c r="V36" s="187"/>
      <c r="W36" s="187"/>
      <c r="X36" s="187"/>
    </row>
    <row r="37" spans="1:24" ht="15.75" customHeight="1" x14ac:dyDescent="0.25">
      <c r="A37" s="187"/>
      <c r="B37" s="337" t="s">
        <v>134</v>
      </c>
      <c r="C37" s="337" t="s">
        <v>135</v>
      </c>
      <c r="D37" s="352" t="s">
        <v>108</v>
      </c>
      <c r="E37" s="167"/>
      <c r="F37" s="197"/>
      <c r="G37" s="127" t="s">
        <v>30</v>
      </c>
      <c r="H37" s="198">
        <v>2</v>
      </c>
      <c r="I37" s="166"/>
      <c r="J37" s="44">
        <f t="shared" si="15"/>
        <v>2</v>
      </c>
      <c r="K37" s="150">
        <f t="shared" si="16"/>
        <v>2</v>
      </c>
      <c r="L37" s="154"/>
      <c r="M37" s="189">
        <f t="shared" si="17"/>
        <v>2</v>
      </c>
      <c r="N37" s="167">
        <v>2</v>
      </c>
      <c r="O37" s="37"/>
      <c r="P37" s="102"/>
      <c r="Q37" s="168"/>
      <c r="R37" s="160" t="s">
        <v>136</v>
      </c>
      <c r="S37" s="86"/>
      <c r="T37" s="86"/>
      <c r="U37" s="187"/>
      <c r="V37" s="187"/>
      <c r="W37" s="187"/>
      <c r="X37" s="187"/>
    </row>
    <row r="38" spans="1:24" ht="15.75" customHeight="1" x14ac:dyDescent="0.25">
      <c r="A38" s="187"/>
      <c r="B38" s="335"/>
      <c r="C38" s="335"/>
      <c r="D38" s="335"/>
      <c r="E38" s="44"/>
      <c r="F38" s="59"/>
      <c r="G38" s="54" t="s">
        <v>35</v>
      </c>
      <c r="H38" s="100"/>
      <c r="I38" s="100"/>
      <c r="J38" s="44">
        <f t="shared" si="15"/>
        <v>4</v>
      </c>
      <c r="K38" s="150">
        <f t="shared" si="16"/>
        <v>4</v>
      </c>
      <c r="L38" s="154"/>
      <c r="M38" s="189">
        <f t="shared" si="17"/>
        <v>4</v>
      </c>
      <c r="N38" s="44">
        <v>4</v>
      </c>
      <c r="O38" s="37"/>
      <c r="P38" s="100"/>
      <c r="Q38" s="199"/>
      <c r="R38" s="200" t="s">
        <v>137</v>
      </c>
      <c r="S38" s="86"/>
      <c r="T38" s="86"/>
      <c r="U38" s="187"/>
      <c r="V38" s="187"/>
      <c r="W38" s="187"/>
      <c r="X38" s="187"/>
    </row>
    <row r="39" spans="1:24" ht="15.75" customHeight="1" x14ac:dyDescent="0.25">
      <c r="A39" s="187"/>
      <c r="B39" s="337" t="s">
        <v>138</v>
      </c>
      <c r="C39" s="44" t="s">
        <v>139</v>
      </c>
      <c r="D39" s="31" t="s">
        <v>140</v>
      </c>
      <c r="E39" s="44">
        <f t="shared" ref="E39:F39" si="18">J39</f>
        <v>29</v>
      </c>
      <c r="F39" s="59">
        <f t="shared" si="18"/>
        <v>24</v>
      </c>
      <c r="G39" s="300" t="s">
        <v>28</v>
      </c>
      <c r="H39" s="100"/>
      <c r="I39" s="100"/>
      <c r="J39" s="44">
        <f t="shared" si="15"/>
        <v>29</v>
      </c>
      <c r="K39" s="150">
        <f t="shared" si="16"/>
        <v>24</v>
      </c>
      <c r="L39" s="154">
        <v>10</v>
      </c>
      <c r="M39" s="189">
        <f t="shared" si="17"/>
        <v>14</v>
      </c>
      <c r="N39" s="44">
        <v>14</v>
      </c>
      <c r="O39" s="37">
        <v>0</v>
      </c>
      <c r="P39" s="100"/>
      <c r="Q39" s="100"/>
      <c r="R39" s="200"/>
      <c r="S39" s="86"/>
      <c r="T39" s="86"/>
      <c r="U39" s="187"/>
      <c r="V39" s="187"/>
      <c r="W39" s="187"/>
      <c r="X39" s="187"/>
    </row>
    <row r="40" spans="1:24" ht="27.6" customHeight="1" x14ac:dyDescent="0.25">
      <c r="A40" s="5"/>
      <c r="B40" s="335"/>
      <c r="C40" s="44" t="s">
        <v>141</v>
      </c>
      <c r="D40" s="31" t="s">
        <v>142</v>
      </c>
      <c r="E40" s="44">
        <f t="shared" ref="E40:F40" si="19">J40</f>
        <v>23</v>
      </c>
      <c r="F40" s="59">
        <f t="shared" si="19"/>
        <v>18</v>
      </c>
      <c r="G40" s="100" t="s">
        <v>54</v>
      </c>
      <c r="H40" s="100"/>
      <c r="I40" s="100"/>
      <c r="J40" s="44">
        <f t="shared" si="15"/>
        <v>23</v>
      </c>
      <c r="K40" s="150">
        <f t="shared" si="16"/>
        <v>18</v>
      </c>
      <c r="L40" s="154">
        <v>10</v>
      </c>
      <c r="M40" s="189">
        <f t="shared" si="17"/>
        <v>8</v>
      </c>
      <c r="N40" s="44">
        <v>8</v>
      </c>
      <c r="O40" s="37">
        <v>0</v>
      </c>
      <c r="P40" s="100"/>
      <c r="Q40" s="100"/>
      <c r="R40" s="40"/>
      <c r="S40" s="5"/>
      <c r="T40" s="5"/>
      <c r="U40" s="5"/>
      <c r="V40" s="5"/>
      <c r="W40" s="5"/>
      <c r="X40" s="5"/>
    </row>
    <row r="41" spans="1:24" ht="15.75" customHeight="1" x14ac:dyDescent="0.25">
      <c r="A41" s="5"/>
      <c r="B41" s="6"/>
      <c r="C41" s="6"/>
      <c r="D41" s="6"/>
      <c r="E41" s="6"/>
      <c r="F41" s="6"/>
      <c r="G41" s="6"/>
      <c r="H41" s="6"/>
      <c r="I41" s="6"/>
      <c r="J41" s="6">
        <f t="shared" ref="J41:N41" si="20">SUM(J26:J40)</f>
        <v>309</v>
      </c>
      <c r="K41" s="6">
        <f t="shared" si="20"/>
        <v>271</v>
      </c>
      <c r="L41" s="6">
        <f t="shared" si="20"/>
        <v>76</v>
      </c>
      <c r="M41" s="6">
        <f t="shared" si="20"/>
        <v>195</v>
      </c>
      <c r="N41" s="6">
        <f t="shared" si="20"/>
        <v>195</v>
      </c>
      <c r="O41" s="6"/>
      <c r="P41" s="6"/>
      <c r="Q41" s="6"/>
      <c r="R41" s="5">
        <f>SUM(L41:N41)</f>
        <v>466</v>
      </c>
      <c r="S41" s="5"/>
      <c r="T41" s="5"/>
      <c r="U41" s="5"/>
      <c r="V41" s="5"/>
      <c r="W41" s="5"/>
      <c r="X41" s="5"/>
    </row>
    <row r="42" spans="1:24" ht="15.75" customHeight="1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9"/>
      <c r="L42" s="6"/>
      <c r="M42" s="6"/>
      <c r="N42" s="6"/>
      <c r="O42" s="6"/>
      <c r="P42" s="6"/>
      <c r="Q42" s="6"/>
      <c r="R42" s="5"/>
      <c r="S42" s="5"/>
      <c r="T42" s="5"/>
      <c r="U42" s="5"/>
      <c r="V42" s="5"/>
      <c r="W42" s="5"/>
      <c r="X42" s="5"/>
    </row>
    <row r="43" spans="1:24" ht="15.75" customHeight="1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  <c r="K43" s="9"/>
      <c r="L43" s="6"/>
      <c r="M43" s="6"/>
      <c r="N43" s="6"/>
      <c r="O43" s="6"/>
      <c r="P43" s="6"/>
      <c r="Q43" s="6"/>
      <c r="R43" s="5"/>
      <c r="S43" s="5"/>
      <c r="T43" s="5"/>
      <c r="U43" s="5"/>
      <c r="V43" s="5"/>
      <c r="W43" s="5"/>
      <c r="X43" s="5"/>
    </row>
    <row r="44" spans="1:24" ht="15.75" customHeight="1" x14ac:dyDescent="0.25">
      <c r="A44" s="5"/>
      <c r="B44" s="6"/>
      <c r="C44" s="6"/>
      <c r="D44" s="6"/>
      <c r="E44" s="6"/>
      <c r="F44" s="6"/>
      <c r="G44" s="6"/>
      <c r="H44" s="6"/>
      <c r="I44" s="6"/>
      <c r="J44" s="6"/>
      <c r="K44" s="201"/>
      <c r="L44" s="6"/>
      <c r="M44" s="6"/>
      <c r="N44" s="6"/>
      <c r="O44" s="6"/>
      <c r="P44" s="6"/>
      <c r="Q44" s="6"/>
      <c r="R44" s="5"/>
      <c r="S44" s="5"/>
      <c r="T44" s="5"/>
      <c r="U44" s="5"/>
      <c r="V44" s="5"/>
      <c r="W44" s="5"/>
      <c r="X44" s="5"/>
    </row>
    <row r="45" spans="1:24" ht="15.75" customHeight="1" x14ac:dyDescent="0.2"/>
    <row r="46" spans="1:24" ht="15.75" customHeight="1" x14ac:dyDescent="0.2"/>
    <row r="47" spans="1:24" ht="15.75" customHeight="1" x14ac:dyDescent="0.2"/>
    <row r="48" spans="1:2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2">
    <mergeCell ref="B37:B38"/>
    <mergeCell ref="C37:C38"/>
    <mergeCell ref="D37:D38"/>
    <mergeCell ref="B39:B40"/>
    <mergeCell ref="B9:B14"/>
    <mergeCell ref="B15:B17"/>
    <mergeCell ref="C15:C17"/>
    <mergeCell ref="B21:B22"/>
    <mergeCell ref="B26:B32"/>
    <mergeCell ref="C27:C28"/>
    <mergeCell ref="C30:C32"/>
    <mergeCell ref="B33:B35"/>
    <mergeCell ref="C33:C35"/>
    <mergeCell ref="D33:D35"/>
    <mergeCell ref="E33:E35"/>
    <mergeCell ref="F33:F35"/>
    <mergeCell ref="C13:C14"/>
    <mergeCell ref="F13:F14"/>
    <mergeCell ref="E19:E20"/>
    <mergeCell ref="E26:E32"/>
    <mergeCell ref="F26:F32"/>
    <mergeCell ref="D27:D28"/>
    <mergeCell ref="D30:D32"/>
    <mergeCell ref="D13:D14"/>
    <mergeCell ref="E13:E14"/>
    <mergeCell ref="D15:D17"/>
    <mergeCell ref="E15:E17"/>
    <mergeCell ref="F15:F17"/>
    <mergeCell ref="D19:D20"/>
    <mergeCell ref="F19:F20"/>
    <mergeCell ref="H6:H7"/>
    <mergeCell ref="J7:L7"/>
    <mergeCell ref="F7:F8"/>
    <mergeCell ref="C9:C10"/>
    <mergeCell ref="D9:D10"/>
    <mergeCell ref="E9:E10"/>
    <mergeCell ref="F9:F10"/>
    <mergeCell ref="A1:C1"/>
    <mergeCell ref="L1:R1"/>
    <mergeCell ref="L2:R2"/>
    <mergeCell ref="L3:R3"/>
    <mergeCell ref="R5:S5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abSelected="1" workbookViewId="0">
      <selection activeCell="P30" sqref="P30"/>
    </sheetView>
  </sheetViews>
  <sheetFormatPr baseColWidth="10" defaultColWidth="12.7109375" defaultRowHeight="15" customHeight="1" x14ac:dyDescent="0.2"/>
  <cols>
    <col min="1" max="1" width="6.7109375" customWidth="1"/>
    <col min="2" max="2" width="12.7109375" customWidth="1"/>
    <col min="3" max="3" width="15.28515625" customWidth="1"/>
    <col min="4" max="4" width="38.28515625" customWidth="1"/>
    <col min="5" max="5" width="10.140625" customWidth="1"/>
    <col min="6" max="6" width="8.28515625" customWidth="1"/>
    <col min="7" max="7" width="19.42578125" customWidth="1"/>
    <col min="8" max="8" width="6.140625" customWidth="1"/>
    <col min="9" max="9" width="5.85546875" customWidth="1"/>
    <col min="10" max="10" width="9.85546875" customWidth="1"/>
    <col min="11" max="11" width="9.28515625" customWidth="1"/>
    <col min="14" max="14" width="6.140625" customWidth="1"/>
    <col min="15" max="15" width="3.140625" customWidth="1"/>
    <col min="16" max="16" width="35.140625" customWidth="1"/>
    <col min="17" max="17" width="41.140625" customWidth="1"/>
    <col min="18" max="18" width="23.7109375" customWidth="1"/>
    <col min="19" max="19" width="14.85546875" customWidth="1"/>
  </cols>
  <sheetData>
    <row r="1" spans="1:26" ht="15.75" customHeight="1" x14ac:dyDescent="0.25">
      <c r="A1" s="331" t="s">
        <v>143</v>
      </c>
      <c r="B1" s="332"/>
      <c r="C1" s="332"/>
      <c r="D1" s="332"/>
      <c r="E1" s="202"/>
      <c r="F1" s="202"/>
      <c r="G1" s="314" t="s">
        <v>234</v>
      </c>
      <c r="H1" s="203"/>
      <c r="I1" s="331" t="s">
        <v>144</v>
      </c>
      <c r="J1" s="332"/>
      <c r="K1" s="356" t="s">
        <v>84</v>
      </c>
      <c r="L1" s="332"/>
      <c r="M1" s="332"/>
      <c r="N1" s="5"/>
      <c r="O1" s="27"/>
      <c r="P1" s="22"/>
      <c r="Q1" s="22"/>
      <c r="R1" s="22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1"/>
      <c r="B2" s="5"/>
      <c r="C2" s="5"/>
      <c r="D2" s="204"/>
      <c r="E2" s="202"/>
      <c r="F2" s="202"/>
      <c r="G2" s="137"/>
      <c r="H2" s="203"/>
      <c r="I2" s="1"/>
      <c r="J2" s="4"/>
      <c r="K2" s="8"/>
      <c r="L2" s="5"/>
      <c r="M2" s="5"/>
      <c r="N2" s="5"/>
      <c r="O2" s="27"/>
      <c r="P2" s="22"/>
      <c r="Q2" s="22"/>
      <c r="R2" s="22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5"/>
      <c r="B3" s="5"/>
      <c r="C3" s="5"/>
      <c r="D3" s="22"/>
      <c r="E3" s="5"/>
      <c r="F3" s="5"/>
      <c r="G3" s="16"/>
      <c r="H3" s="7"/>
      <c r="I3" s="7"/>
      <c r="J3" s="11"/>
      <c r="K3" s="12"/>
      <c r="L3" s="7"/>
      <c r="M3" s="7"/>
      <c r="N3" s="7"/>
      <c r="O3" s="28"/>
      <c r="P3" s="357"/>
      <c r="Q3" s="332"/>
      <c r="R3" s="21"/>
      <c r="S3" s="5"/>
      <c r="T3" s="5"/>
      <c r="U3" s="5"/>
      <c r="V3" s="5"/>
      <c r="W3" s="5"/>
      <c r="X3" s="5"/>
      <c r="Y3" s="5"/>
      <c r="Z3" s="5"/>
    </row>
    <row r="4" spans="1:26" ht="6.6" customHeight="1" x14ac:dyDescent="0.25">
      <c r="A4" s="5"/>
      <c r="B4" s="5"/>
      <c r="C4" s="5"/>
      <c r="D4" s="22"/>
      <c r="E4" s="5"/>
      <c r="F4" s="5"/>
      <c r="G4" s="16"/>
      <c r="H4" s="358"/>
      <c r="I4" s="11"/>
      <c r="J4" s="5"/>
      <c r="K4" s="7"/>
      <c r="L4" s="5"/>
      <c r="M4" s="5"/>
      <c r="N4" s="5"/>
      <c r="O4" s="27"/>
      <c r="P4" s="22"/>
      <c r="Q4" s="16"/>
      <c r="R4" s="22"/>
      <c r="S4" s="5"/>
      <c r="T4" s="5"/>
      <c r="U4" s="5"/>
      <c r="V4" s="5"/>
      <c r="W4" s="5"/>
      <c r="X4" s="5"/>
      <c r="Y4" s="5"/>
      <c r="Z4" s="5"/>
    </row>
    <row r="5" spans="1:26" ht="15.6" hidden="1" customHeight="1" x14ac:dyDescent="0.35">
      <c r="A5" s="5"/>
      <c r="B5" s="5"/>
      <c r="C5" s="5"/>
      <c r="D5" s="205"/>
      <c r="E5" s="360" t="s">
        <v>10</v>
      </c>
      <c r="F5" s="359" t="s">
        <v>145</v>
      </c>
      <c r="G5" s="16"/>
      <c r="H5" s="332"/>
      <c r="I5" s="5"/>
      <c r="J5" s="207" t="s">
        <v>146</v>
      </c>
      <c r="K5" s="208"/>
      <c r="L5" s="209"/>
      <c r="M5" s="210">
        <v>1</v>
      </c>
      <c r="N5" s="5"/>
      <c r="O5" s="27"/>
      <c r="P5" s="22"/>
      <c r="Q5" s="211"/>
      <c r="R5" s="22"/>
      <c r="S5" s="5"/>
      <c r="T5" s="5"/>
      <c r="U5" s="5"/>
      <c r="V5" s="5"/>
      <c r="W5" s="5"/>
      <c r="X5" s="5"/>
      <c r="Y5" s="5"/>
      <c r="Z5" s="5"/>
    </row>
    <row r="6" spans="1:26" ht="61.15" customHeight="1" x14ac:dyDescent="0.25">
      <c r="A6" s="5"/>
      <c r="B6" s="142" t="s">
        <v>7</v>
      </c>
      <c r="C6" s="142" t="s">
        <v>8</v>
      </c>
      <c r="D6" s="212" t="s">
        <v>147</v>
      </c>
      <c r="E6" s="332"/>
      <c r="F6" s="335"/>
      <c r="G6" s="144" t="s">
        <v>11</v>
      </c>
      <c r="H6" s="213"/>
      <c r="I6" s="142" t="s">
        <v>12</v>
      </c>
      <c r="J6" s="148" t="s">
        <v>13</v>
      </c>
      <c r="K6" s="148" t="s">
        <v>14</v>
      </c>
      <c r="L6" s="94" t="s">
        <v>15</v>
      </c>
      <c r="M6" s="214" t="s">
        <v>148</v>
      </c>
      <c r="N6" s="26" t="s">
        <v>149</v>
      </c>
      <c r="O6" s="206" t="s">
        <v>19</v>
      </c>
      <c r="P6" s="22"/>
      <c r="Q6" s="22"/>
      <c r="R6" s="22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">
      <c r="A7" s="18" t="s">
        <v>150</v>
      </c>
      <c r="B7" s="337" t="s">
        <v>22</v>
      </c>
      <c r="C7" s="44" t="s">
        <v>151</v>
      </c>
      <c r="D7" s="31" t="s">
        <v>152</v>
      </c>
      <c r="E7" s="337">
        <f t="shared" ref="E7:F7" si="0">SUM(J7:J12)</f>
        <v>204.5</v>
      </c>
      <c r="F7" s="339">
        <f t="shared" si="0"/>
        <v>162</v>
      </c>
      <c r="G7" s="215" t="s">
        <v>28</v>
      </c>
      <c r="H7" s="44"/>
      <c r="I7" s="44"/>
      <c r="J7" s="44">
        <f t="shared" ref="J7:J18" si="1">(L7*1.5)+M7+N7</f>
        <v>50</v>
      </c>
      <c r="K7" s="150">
        <f t="shared" ref="K7:K8" si="2">L7+M7+N7</f>
        <v>39</v>
      </c>
      <c r="L7" s="154">
        <v>22</v>
      </c>
      <c r="M7" s="189">
        <v>17</v>
      </c>
      <c r="N7" s="216">
        <v>0</v>
      </c>
      <c r="O7" s="217"/>
      <c r="P7" s="47"/>
      <c r="Q7" s="152"/>
      <c r="R7" s="153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">
      <c r="A8" s="18"/>
      <c r="B8" s="334"/>
      <c r="C8" s="337" t="s">
        <v>153</v>
      </c>
      <c r="D8" s="352" t="s">
        <v>154</v>
      </c>
      <c r="E8" s="334"/>
      <c r="F8" s="334"/>
      <c r="G8" s="215" t="s">
        <v>59</v>
      </c>
      <c r="H8" s="44"/>
      <c r="I8" s="44"/>
      <c r="J8" s="44">
        <f t="shared" si="1"/>
        <v>19.5</v>
      </c>
      <c r="K8" s="150">
        <f t="shared" si="2"/>
        <v>13</v>
      </c>
      <c r="L8" s="154">
        <v>13</v>
      </c>
      <c r="M8" s="189"/>
      <c r="N8" s="216">
        <v>0</v>
      </c>
      <c r="O8" s="217"/>
      <c r="P8" s="159"/>
      <c r="Q8" s="22"/>
      <c r="R8" s="47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">
      <c r="A9" s="18"/>
      <c r="B9" s="334"/>
      <c r="C9" s="334"/>
      <c r="D9" s="334"/>
      <c r="E9" s="334"/>
      <c r="F9" s="334"/>
      <c r="G9" s="215" t="s">
        <v>59</v>
      </c>
      <c r="H9" s="44"/>
      <c r="I9" s="44"/>
      <c r="J9" s="44">
        <f t="shared" si="1"/>
        <v>7</v>
      </c>
      <c r="K9" s="150"/>
      <c r="L9" s="154"/>
      <c r="M9" s="189">
        <v>7</v>
      </c>
      <c r="N9" s="216"/>
      <c r="O9" s="217"/>
      <c r="P9" s="159"/>
      <c r="Q9" s="22"/>
      <c r="R9" s="47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">
      <c r="A10" s="18"/>
      <c r="B10" s="334"/>
      <c r="C10" s="335"/>
      <c r="D10" s="335"/>
      <c r="E10" s="334"/>
      <c r="F10" s="334"/>
      <c r="G10" s="215" t="s">
        <v>59</v>
      </c>
      <c r="H10" s="44"/>
      <c r="I10" s="44"/>
      <c r="J10" s="44">
        <f t="shared" si="1"/>
        <v>19</v>
      </c>
      <c r="K10" s="150">
        <f t="shared" ref="K10:K18" si="3">L10+M10+N10</f>
        <v>19</v>
      </c>
      <c r="L10" s="154">
        <v>0</v>
      </c>
      <c r="M10" s="189">
        <f>21-7</f>
        <v>14</v>
      </c>
      <c r="N10" s="216">
        <v>5</v>
      </c>
      <c r="O10" s="217"/>
      <c r="P10" s="156"/>
      <c r="Q10" s="22"/>
      <c r="R10" s="47"/>
      <c r="S10" s="5"/>
      <c r="T10" s="5"/>
      <c r="U10" s="5"/>
      <c r="V10" s="5"/>
      <c r="W10" s="5"/>
      <c r="X10" s="5"/>
      <c r="Y10" s="5"/>
      <c r="Z10" s="5"/>
    </row>
    <row r="11" spans="1:26" ht="30" customHeight="1" x14ac:dyDescent="0.3">
      <c r="A11" s="18"/>
      <c r="B11" s="334"/>
      <c r="C11" s="44" t="s">
        <v>155</v>
      </c>
      <c r="D11" s="31" t="s">
        <v>156</v>
      </c>
      <c r="E11" s="334"/>
      <c r="F11" s="334"/>
      <c r="G11" s="120" t="s">
        <v>99</v>
      </c>
      <c r="H11" s="44"/>
      <c r="I11" s="44"/>
      <c r="J11" s="44">
        <f t="shared" si="1"/>
        <v>59</v>
      </c>
      <c r="K11" s="150">
        <f t="shared" si="3"/>
        <v>52</v>
      </c>
      <c r="L11" s="154">
        <v>14</v>
      </c>
      <c r="M11" s="189">
        <v>33</v>
      </c>
      <c r="N11" s="216">
        <v>5</v>
      </c>
      <c r="O11" s="218" t="s">
        <v>157</v>
      </c>
      <c r="P11" s="159"/>
      <c r="Q11" s="22"/>
      <c r="R11" s="47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">
      <c r="A12" s="18"/>
      <c r="B12" s="335"/>
      <c r="C12" s="44" t="s">
        <v>158</v>
      </c>
      <c r="D12" s="31" t="s">
        <v>159</v>
      </c>
      <c r="E12" s="335"/>
      <c r="F12" s="335"/>
      <c r="G12" s="127" t="s">
        <v>54</v>
      </c>
      <c r="H12" s="44"/>
      <c r="I12" s="44"/>
      <c r="J12" s="44">
        <f t="shared" si="1"/>
        <v>50</v>
      </c>
      <c r="K12" s="150">
        <f t="shared" si="3"/>
        <v>39</v>
      </c>
      <c r="L12" s="154">
        <v>22</v>
      </c>
      <c r="M12" s="189">
        <v>17</v>
      </c>
      <c r="N12" s="216"/>
      <c r="O12" s="217"/>
      <c r="P12" s="219"/>
      <c r="Q12" s="22"/>
      <c r="R12" s="47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5"/>
      <c r="B13" s="337" t="s">
        <v>101</v>
      </c>
      <c r="C13" s="337" t="s">
        <v>160</v>
      </c>
      <c r="D13" s="352" t="s">
        <v>161</v>
      </c>
      <c r="E13" s="337">
        <f t="shared" ref="E13:F13" si="4">J13+J14</f>
        <v>45</v>
      </c>
      <c r="F13" s="339">
        <f t="shared" si="4"/>
        <v>36</v>
      </c>
      <c r="G13" s="120" t="s">
        <v>54</v>
      </c>
      <c r="H13" s="44"/>
      <c r="I13" s="44"/>
      <c r="J13" s="167">
        <f t="shared" si="1"/>
        <v>27</v>
      </c>
      <c r="K13" s="150">
        <f t="shared" si="3"/>
        <v>18</v>
      </c>
      <c r="L13" s="154">
        <v>18</v>
      </c>
      <c r="M13" s="189"/>
      <c r="N13" s="216"/>
      <c r="O13" s="220"/>
      <c r="P13" s="160"/>
      <c r="Q13" s="22"/>
      <c r="R13" s="22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5"/>
      <c r="B14" s="335"/>
      <c r="C14" s="335"/>
      <c r="D14" s="335"/>
      <c r="E14" s="335"/>
      <c r="F14" s="335"/>
      <c r="G14" s="120" t="s">
        <v>54</v>
      </c>
      <c r="H14" s="44"/>
      <c r="I14" s="44"/>
      <c r="J14" s="167">
        <f t="shared" si="1"/>
        <v>18</v>
      </c>
      <c r="K14" s="150">
        <f t="shared" si="3"/>
        <v>18</v>
      </c>
      <c r="L14" s="154"/>
      <c r="M14" s="189">
        <v>18</v>
      </c>
      <c r="N14" s="216"/>
      <c r="O14" s="220"/>
      <c r="P14" s="160"/>
      <c r="Q14" s="22"/>
      <c r="R14" s="22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44" t="s">
        <v>51</v>
      </c>
      <c r="C15" s="44"/>
      <c r="D15" s="31" t="s">
        <v>44</v>
      </c>
      <c r="E15" s="44">
        <f t="shared" ref="E15:F15" si="5">J15</f>
        <v>24</v>
      </c>
      <c r="F15" s="59">
        <f t="shared" si="5"/>
        <v>24</v>
      </c>
      <c r="G15" s="221" t="s">
        <v>162</v>
      </c>
      <c r="H15" s="44"/>
      <c r="I15" s="222"/>
      <c r="J15" s="44">
        <f t="shared" si="1"/>
        <v>24</v>
      </c>
      <c r="K15" s="150">
        <f t="shared" si="3"/>
        <v>24</v>
      </c>
      <c r="L15" s="154">
        <v>0</v>
      </c>
      <c r="M15" s="189">
        <v>24</v>
      </c>
      <c r="N15" s="216"/>
      <c r="O15" s="217"/>
      <c r="Q15" s="22"/>
      <c r="R15" s="22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355" t="s">
        <v>56</v>
      </c>
      <c r="C16" s="337" t="s">
        <v>163</v>
      </c>
      <c r="D16" s="352" t="s">
        <v>164</v>
      </c>
      <c r="E16" s="337">
        <f t="shared" ref="E16:F16" si="6">J17+J16</f>
        <v>18</v>
      </c>
      <c r="F16" s="339">
        <f t="shared" si="6"/>
        <v>18</v>
      </c>
      <c r="G16" s="215" t="s">
        <v>30</v>
      </c>
      <c r="H16" s="44"/>
      <c r="I16" s="222"/>
      <c r="J16" s="44">
        <f t="shared" si="1"/>
        <v>1</v>
      </c>
      <c r="K16" s="150">
        <f t="shared" si="3"/>
        <v>1</v>
      </c>
      <c r="L16" s="154"/>
      <c r="M16" s="189">
        <v>1</v>
      </c>
      <c r="N16" s="216"/>
      <c r="O16" s="217"/>
      <c r="P16" s="43"/>
      <c r="Q16" s="22"/>
      <c r="R16" s="22"/>
      <c r="S16" s="5"/>
      <c r="T16" s="5"/>
      <c r="U16" s="5"/>
      <c r="V16" s="5"/>
      <c r="W16" s="5"/>
      <c r="X16" s="5"/>
      <c r="Y16" s="5"/>
      <c r="Z16" s="5"/>
    </row>
    <row r="17" spans="1:26" ht="30" customHeight="1" x14ac:dyDescent="0.25">
      <c r="A17" s="5"/>
      <c r="B17" s="334"/>
      <c r="C17" s="335"/>
      <c r="D17" s="335"/>
      <c r="E17" s="335"/>
      <c r="F17" s="335"/>
      <c r="G17" s="223" t="s">
        <v>165</v>
      </c>
      <c r="H17" s="44"/>
      <c r="I17" s="222"/>
      <c r="J17" s="44">
        <f t="shared" si="1"/>
        <v>17</v>
      </c>
      <c r="K17" s="150">
        <f t="shared" si="3"/>
        <v>17</v>
      </c>
      <c r="L17" s="154">
        <v>0</v>
      </c>
      <c r="M17" s="189">
        <v>13</v>
      </c>
      <c r="N17" s="216">
        <v>4</v>
      </c>
      <c r="O17" s="224"/>
      <c r="P17" s="160"/>
      <c r="Q17" s="159"/>
      <c r="R17" s="22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335"/>
      <c r="C18" s="44" t="s">
        <v>166</v>
      </c>
      <c r="D18" s="225" t="s">
        <v>167</v>
      </c>
      <c r="E18" s="44">
        <f t="shared" ref="E18:F18" si="7">J18</f>
        <v>31</v>
      </c>
      <c r="F18" s="59">
        <f t="shared" si="7"/>
        <v>24</v>
      </c>
      <c r="G18" s="226" t="s">
        <v>54</v>
      </c>
      <c r="H18" s="227"/>
      <c r="I18" s="228"/>
      <c r="J18" s="44">
        <f t="shared" si="1"/>
        <v>31</v>
      </c>
      <c r="K18" s="150">
        <f t="shared" si="3"/>
        <v>24</v>
      </c>
      <c r="L18" s="154">
        <v>14</v>
      </c>
      <c r="M18" s="189">
        <v>10</v>
      </c>
      <c r="N18" s="216"/>
      <c r="O18" s="97"/>
      <c r="P18" s="22"/>
      <c r="Q18" s="169"/>
      <c r="R18" s="22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82"/>
      <c r="C19" s="173"/>
      <c r="D19" s="229"/>
      <c r="E19" s="44"/>
      <c r="F19" s="230"/>
      <c r="G19" s="231"/>
      <c r="H19" s="232"/>
      <c r="I19" s="233"/>
      <c r="J19" s="173">
        <f t="shared" ref="J19:M19" si="8">SUM(J7:J18)</f>
        <v>322.5</v>
      </c>
      <c r="K19" s="173">
        <f t="shared" si="8"/>
        <v>264</v>
      </c>
      <c r="L19" s="173">
        <f t="shared" si="8"/>
        <v>103</v>
      </c>
      <c r="M19" s="173">
        <f t="shared" si="8"/>
        <v>154</v>
      </c>
      <c r="N19" s="234"/>
      <c r="O19" s="224"/>
      <c r="P19" s="22"/>
      <c r="Q19" s="169"/>
      <c r="R19" s="22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235"/>
      <c r="C20" s="235"/>
      <c r="D20" s="212"/>
      <c r="E20" s="236"/>
      <c r="F20" s="237"/>
      <c r="G20" s="238"/>
      <c r="H20" s="83"/>
      <c r="I20" s="235"/>
      <c r="J20" s="239"/>
      <c r="K20" s="239"/>
      <c r="L20" s="9"/>
      <c r="M20" s="9"/>
      <c r="N20" s="148"/>
      <c r="O20" s="240"/>
      <c r="P20" s="241"/>
      <c r="Q20" s="22"/>
      <c r="R20" s="22"/>
      <c r="S20" s="5"/>
      <c r="T20" s="5"/>
      <c r="U20" s="5"/>
      <c r="V20" s="5"/>
      <c r="W20" s="5"/>
      <c r="X20" s="5"/>
      <c r="Y20" s="5"/>
      <c r="Z20" s="242"/>
    </row>
    <row r="21" spans="1:26" ht="51.6" customHeight="1" x14ac:dyDescent="0.25">
      <c r="A21" s="5"/>
      <c r="B21" s="243" t="s">
        <v>7</v>
      </c>
      <c r="C21" s="243" t="s">
        <v>8</v>
      </c>
      <c r="D21" s="244" t="s">
        <v>168</v>
      </c>
      <c r="E21" s="236" t="s">
        <v>10</v>
      </c>
      <c r="F21" s="245" t="s">
        <v>145</v>
      </c>
      <c r="G21" s="246" t="s">
        <v>11</v>
      </c>
      <c r="H21" s="60"/>
      <c r="I21" s="243" t="s">
        <v>12</v>
      </c>
      <c r="J21" s="247" t="s">
        <v>13</v>
      </c>
      <c r="K21" s="247" t="s">
        <v>14</v>
      </c>
      <c r="L21" s="94" t="s">
        <v>15</v>
      </c>
      <c r="M21" s="25" t="s">
        <v>16</v>
      </c>
      <c r="N21" s="184" t="s">
        <v>18</v>
      </c>
      <c r="O21" s="240" t="s">
        <v>19</v>
      </c>
      <c r="P21" s="241"/>
      <c r="Q21" s="22"/>
      <c r="R21" s="22"/>
      <c r="S21" s="5"/>
      <c r="T21" s="5"/>
      <c r="U21" s="5"/>
      <c r="V21" s="5"/>
      <c r="W21" s="5"/>
      <c r="X21" s="5"/>
      <c r="Y21" s="5"/>
      <c r="Z21" s="242"/>
    </row>
    <row r="22" spans="1:26" ht="15.75" customHeight="1" x14ac:dyDescent="0.2">
      <c r="A22" s="187"/>
      <c r="B22" s="100" t="s">
        <v>67</v>
      </c>
      <c r="C22" s="361" t="s">
        <v>169</v>
      </c>
      <c r="D22" s="363" t="s">
        <v>170</v>
      </c>
      <c r="E22" s="361">
        <f>J22+J23</f>
        <v>50</v>
      </c>
      <c r="F22" s="362">
        <f>K22</f>
        <v>22</v>
      </c>
      <c r="G22" s="120" t="s">
        <v>99</v>
      </c>
      <c r="H22" s="100"/>
      <c r="I22" s="100"/>
      <c r="J22" s="44">
        <f t="shared" ref="J22:J29" si="9">(L22*1.5)+M22+N22</f>
        <v>33</v>
      </c>
      <c r="K22" s="150">
        <f t="shared" ref="K22:K29" si="10">L22+M22+N22</f>
        <v>22</v>
      </c>
      <c r="L22" s="188">
        <v>22</v>
      </c>
      <c r="M22" s="248"/>
      <c r="N22" s="249"/>
      <c r="O22" s="250"/>
      <c r="P22" s="251"/>
      <c r="Q22" s="120"/>
      <c r="R22" s="252"/>
      <c r="S22" s="187"/>
      <c r="T22" s="187"/>
      <c r="U22" s="187"/>
      <c r="V22" s="187"/>
      <c r="W22" s="187"/>
      <c r="X22" s="187"/>
      <c r="Y22" s="187"/>
      <c r="Z22" s="187"/>
    </row>
    <row r="23" spans="1:26" ht="15.75" customHeight="1" x14ac:dyDescent="0.2">
      <c r="A23" s="187"/>
      <c r="B23" s="100"/>
      <c r="C23" s="335"/>
      <c r="D23" s="335"/>
      <c r="E23" s="335"/>
      <c r="F23" s="335"/>
      <c r="G23" s="120" t="s">
        <v>99</v>
      </c>
      <c r="H23" s="100"/>
      <c r="I23" s="100"/>
      <c r="J23" s="44">
        <f t="shared" si="9"/>
        <v>17</v>
      </c>
      <c r="K23" s="150">
        <f t="shared" si="10"/>
        <v>17</v>
      </c>
      <c r="L23" s="188"/>
      <c r="M23" s="248">
        <v>17</v>
      </c>
      <c r="N23" s="249"/>
      <c r="O23" s="250"/>
      <c r="P23" s="252"/>
      <c r="Q23" s="252"/>
      <c r="R23" s="252"/>
      <c r="S23" s="187"/>
      <c r="T23" s="187"/>
      <c r="U23" s="187"/>
      <c r="V23" s="187"/>
      <c r="W23" s="187"/>
      <c r="X23" s="187"/>
      <c r="Y23" s="187"/>
      <c r="Z23" s="187"/>
    </row>
    <row r="24" spans="1:26" ht="15.75" customHeight="1" x14ac:dyDescent="0.25">
      <c r="A24" s="187"/>
      <c r="B24" s="100"/>
      <c r="C24" s="100" t="s">
        <v>171</v>
      </c>
      <c r="D24" s="253" t="s">
        <v>172</v>
      </c>
      <c r="E24" s="100">
        <f t="shared" ref="E24:F24" si="11">J24</f>
        <v>50</v>
      </c>
      <c r="F24" s="170">
        <f t="shared" si="11"/>
        <v>39</v>
      </c>
      <c r="G24" s="253" t="s">
        <v>25</v>
      </c>
      <c r="H24" s="100"/>
      <c r="I24" s="100"/>
      <c r="J24" s="44">
        <f t="shared" si="9"/>
        <v>50</v>
      </c>
      <c r="K24" s="150">
        <f t="shared" si="10"/>
        <v>39</v>
      </c>
      <c r="L24" s="188">
        <v>22</v>
      </c>
      <c r="M24" s="248">
        <v>17</v>
      </c>
      <c r="N24" s="249"/>
      <c r="O24" s="250"/>
      <c r="P24" s="252"/>
      <c r="Q24" s="252"/>
      <c r="R24" s="252"/>
      <c r="S24" s="187"/>
      <c r="T24" s="187"/>
      <c r="U24" s="187"/>
      <c r="V24" s="187"/>
      <c r="W24" s="187"/>
      <c r="X24" s="187"/>
      <c r="Y24" s="187"/>
      <c r="Z24" s="187"/>
    </row>
    <row r="25" spans="1:26" ht="15.75" customHeight="1" x14ac:dyDescent="0.25">
      <c r="A25" s="187"/>
      <c r="B25" s="100"/>
      <c r="C25" s="100" t="s">
        <v>173</v>
      </c>
      <c r="D25" s="253" t="s">
        <v>174</v>
      </c>
      <c r="E25" s="100">
        <f t="shared" ref="E25:F25" si="12">J25</f>
        <v>50</v>
      </c>
      <c r="F25" s="170">
        <f t="shared" si="12"/>
        <v>39</v>
      </c>
      <c r="G25" s="253" t="s">
        <v>25</v>
      </c>
      <c r="H25" s="100"/>
      <c r="I25" s="100"/>
      <c r="J25" s="44">
        <f t="shared" si="9"/>
        <v>50</v>
      </c>
      <c r="K25" s="150">
        <f t="shared" si="10"/>
        <v>39</v>
      </c>
      <c r="L25" s="188">
        <v>22</v>
      </c>
      <c r="M25" s="248">
        <v>17</v>
      </c>
      <c r="N25" s="249"/>
      <c r="O25" s="250"/>
      <c r="P25" s="252"/>
      <c r="Q25" s="252"/>
      <c r="R25" s="252"/>
      <c r="S25" s="187"/>
      <c r="T25" s="187"/>
      <c r="U25" s="187"/>
      <c r="V25" s="187"/>
      <c r="W25" s="187"/>
      <c r="X25" s="187"/>
      <c r="Y25" s="187"/>
      <c r="Z25" s="187"/>
    </row>
    <row r="26" spans="1:26" ht="15.75" customHeight="1" x14ac:dyDescent="0.2">
      <c r="A26" s="187"/>
      <c r="B26" s="100"/>
      <c r="C26" s="361" t="s">
        <v>175</v>
      </c>
      <c r="D26" s="352" t="s">
        <v>176</v>
      </c>
      <c r="E26" s="361">
        <f t="shared" ref="E26:F26" si="13">J26+J27</f>
        <v>28.5</v>
      </c>
      <c r="F26" s="362">
        <f t="shared" si="13"/>
        <v>26</v>
      </c>
      <c r="G26" s="254" t="s">
        <v>177</v>
      </c>
      <c r="H26" s="100"/>
      <c r="I26" s="100"/>
      <c r="J26" s="44">
        <f t="shared" si="9"/>
        <v>7.5</v>
      </c>
      <c r="K26" s="150">
        <f t="shared" si="10"/>
        <v>5</v>
      </c>
      <c r="L26" s="188">
        <v>5</v>
      </c>
      <c r="M26" s="248"/>
      <c r="N26" s="249"/>
      <c r="O26" s="255"/>
      <c r="P26" s="252"/>
      <c r="Q26" s="252"/>
      <c r="R26" s="252"/>
      <c r="S26" s="187"/>
      <c r="T26" s="187"/>
      <c r="U26" s="187"/>
      <c r="V26" s="187"/>
      <c r="W26" s="187"/>
      <c r="X26" s="187"/>
      <c r="Y26" s="187"/>
      <c r="Z26" s="187"/>
    </row>
    <row r="27" spans="1:26" ht="18" customHeight="1" x14ac:dyDescent="0.2">
      <c r="A27" s="187"/>
      <c r="B27" s="100"/>
      <c r="C27" s="335"/>
      <c r="D27" s="335"/>
      <c r="E27" s="335"/>
      <c r="F27" s="335"/>
      <c r="G27" s="254" t="s">
        <v>30</v>
      </c>
      <c r="H27" s="100"/>
      <c r="I27" s="100"/>
      <c r="J27" s="44">
        <f t="shared" si="9"/>
        <v>21</v>
      </c>
      <c r="K27" s="150">
        <f t="shared" si="10"/>
        <v>21</v>
      </c>
      <c r="L27" s="188"/>
      <c r="M27" s="248">
        <v>21</v>
      </c>
      <c r="N27" s="249"/>
      <c r="O27" s="255"/>
      <c r="P27" s="251"/>
      <c r="Q27" s="252"/>
      <c r="R27" s="252"/>
      <c r="S27" s="187"/>
      <c r="T27" s="187"/>
      <c r="U27" s="187"/>
      <c r="V27" s="187"/>
      <c r="W27" s="187"/>
      <c r="X27" s="187"/>
      <c r="Y27" s="187"/>
      <c r="Z27" s="187"/>
    </row>
    <row r="28" spans="1:26" ht="18" customHeight="1" x14ac:dyDescent="0.2">
      <c r="A28" s="187"/>
      <c r="B28" s="100"/>
      <c r="C28" s="361" t="s">
        <v>178</v>
      </c>
      <c r="D28" s="364" t="s">
        <v>179</v>
      </c>
      <c r="E28" s="361">
        <f t="shared" ref="E28:F28" si="14">J28+J29</f>
        <v>28.5</v>
      </c>
      <c r="F28" s="362">
        <f t="shared" si="14"/>
        <v>26</v>
      </c>
      <c r="G28" s="256" t="s">
        <v>177</v>
      </c>
      <c r="H28" s="100"/>
      <c r="I28" s="100"/>
      <c r="J28" s="44">
        <f t="shared" si="9"/>
        <v>7.5</v>
      </c>
      <c r="K28" s="150">
        <f t="shared" si="10"/>
        <v>5</v>
      </c>
      <c r="L28" s="188">
        <v>5</v>
      </c>
      <c r="M28" s="248"/>
      <c r="N28" s="249"/>
      <c r="O28" s="255"/>
      <c r="P28" s="252"/>
      <c r="Q28" s="252"/>
      <c r="R28" s="251"/>
      <c r="S28" s="190"/>
      <c r="T28" s="187"/>
      <c r="U28" s="187"/>
      <c r="V28" s="187"/>
      <c r="W28" s="187"/>
      <c r="X28" s="187"/>
      <c r="Y28" s="187"/>
      <c r="Z28" s="187"/>
    </row>
    <row r="29" spans="1:26" ht="15.75" customHeight="1" x14ac:dyDescent="0.2">
      <c r="A29" s="187"/>
      <c r="B29" s="100"/>
      <c r="C29" s="335"/>
      <c r="D29" s="335"/>
      <c r="E29" s="335"/>
      <c r="F29" s="335"/>
      <c r="G29" s="253" t="s">
        <v>30</v>
      </c>
      <c r="H29" s="100"/>
      <c r="I29" s="100"/>
      <c r="J29" s="44">
        <f t="shared" si="9"/>
        <v>21</v>
      </c>
      <c r="K29" s="150">
        <f t="shared" si="10"/>
        <v>21</v>
      </c>
      <c r="L29" s="188"/>
      <c r="M29" s="248">
        <v>21</v>
      </c>
      <c r="N29" s="249"/>
      <c r="O29" s="255" t="s">
        <v>97</v>
      </c>
      <c r="P29" s="251"/>
      <c r="Q29" s="252"/>
      <c r="R29" s="251"/>
      <c r="S29" s="187"/>
      <c r="T29" s="187"/>
      <c r="U29" s="187"/>
      <c r="V29" s="187"/>
      <c r="W29" s="187"/>
      <c r="X29" s="187"/>
      <c r="Y29" s="187"/>
      <c r="Z29" s="187"/>
    </row>
    <row r="30" spans="1:26" ht="15.75" customHeight="1" x14ac:dyDescent="0.2">
      <c r="A30" s="187"/>
      <c r="B30" s="100" t="s">
        <v>77</v>
      </c>
      <c r="C30" s="100" t="s">
        <v>180</v>
      </c>
      <c r="D30" s="253"/>
      <c r="E30" s="361"/>
      <c r="F30" s="361"/>
      <c r="G30" s="257"/>
      <c r="H30" s="100"/>
      <c r="I30" s="100"/>
      <c r="J30" s="44"/>
      <c r="K30" s="150"/>
      <c r="L30" s="188"/>
      <c r="M30" s="248"/>
      <c r="N30" s="249"/>
      <c r="O30" s="250"/>
      <c r="P30" s="252"/>
      <c r="Q30" s="252"/>
      <c r="R30" s="252"/>
      <c r="S30" s="187"/>
      <c r="T30" s="187"/>
      <c r="U30" s="187"/>
      <c r="V30" s="187"/>
      <c r="W30" s="187"/>
      <c r="X30" s="187"/>
      <c r="Y30" s="187"/>
      <c r="Z30" s="187"/>
    </row>
    <row r="31" spans="1:26" ht="15.75" customHeight="1" x14ac:dyDescent="0.25">
      <c r="A31" s="187"/>
      <c r="B31" s="100"/>
      <c r="C31" s="100" t="s">
        <v>181</v>
      </c>
      <c r="D31" s="253" t="s">
        <v>182</v>
      </c>
      <c r="E31" s="335"/>
      <c r="F31" s="335"/>
      <c r="G31" s="257" t="s">
        <v>183</v>
      </c>
      <c r="H31" s="100"/>
      <c r="I31" s="100"/>
      <c r="J31" s="44">
        <f t="shared" ref="J31:J34" si="15">(L31*1.5)+M31+N31</f>
        <v>0</v>
      </c>
      <c r="K31" s="150">
        <f t="shared" ref="K31:K34" si="16">L31+M31+N31</f>
        <v>0</v>
      </c>
      <c r="L31" s="188"/>
      <c r="M31" s="248"/>
      <c r="N31" s="249"/>
      <c r="O31" s="250"/>
      <c r="P31" s="251"/>
      <c r="Q31" s="258"/>
      <c r="R31" s="251"/>
      <c r="S31" s="190"/>
      <c r="T31" s="187"/>
      <c r="U31" s="187"/>
      <c r="V31" s="187"/>
      <c r="W31" s="187"/>
      <c r="X31" s="187"/>
      <c r="Y31" s="187"/>
      <c r="Z31" s="187"/>
    </row>
    <row r="32" spans="1:26" ht="15.75" customHeight="1" x14ac:dyDescent="0.25">
      <c r="A32" s="187"/>
      <c r="B32" s="100" t="s">
        <v>127</v>
      </c>
      <c r="C32" s="100"/>
      <c r="D32" s="253" t="s">
        <v>72</v>
      </c>
      <c r="E32" s="100">
        <f t="shared" ref="E32:F32" si="17">J32</f>
        <v>24</v>
      </c>
      <c r="F32" s="170">
        <f t="shared" si="17"/>
        <v>24</v>
      </c>
      <c r="G32" s="221" t="s">
        <v>162</v>
      </c>
      <c r="H32" s="100"/>
      <c r="I32" s="100"/>
      <c r="J32" s="44">
        <f t="shared" si="15"/>
        <v>24</v>
      </c>
      <c r="K32" s="150">
        <f t="shared" si="16"/>
        <v>24</v>
      </c>
      <c r="L32" s="188"/>
      <c r="M32" s="248">
        <v>24</v>
      </c>
      <c r="N32" s="249"/>
      <c r="O32" s="250"/>
      <c r="P32" s="259"/>
      <c r="Q32" s="252"/>
      <c r="R32" s="252"/>
      <c r="S32" s="187"/>
      <c r="T32" s="187"/>
      <c r="U32" s="187"/>
      <c r="V32" s="187"/>
      <c r="W32" s="187"/>
      <c r="X32" s="187"/>
      <c r="Y32" s="187"/>
      <c r="Z32" s="187"/>
    </row>
    <row r="33" spans="1:26" ht="15.75" customHeight="1" x14ac:dyDescent="0.25">
      <c r="A33" s="187"/>
      <c r="B33" s="361" t="s">
        <v>132</v>
      </c>
      <c r="C33" s="100" t="s">
        <v>184</v>
      </c>
      <c r="D33" s="260" t="s">
        <v>185</v>
      </c>
      <c r="E33" s="100">
        <f t="shared" ref="E33:F33" si="18">J33</f>
        <v>23</v>
      </c>
      <c r="F33" s="170">
        <f t="shared" si="18"/>
        <v>18</v>
      </c>
      <c r="G33" s="256" t="s">
        <v>54</v>
      </c>
      <c r="H33" s="100"/>
      <c r="I33" s="100"/>
      <c r="J33" s="44">
        <f t="shared" si="15"/>
        <v>23</v>
      </c>
      <c r="K33" s="150">
        <f t="shared" si="16"/>
        <v>18</v>
      </c>
      <c r="L33" s="188">
        <v>10</v>
      </c>
      <c r="M33" s="248">
        <v>8</v>
      </c>
      <c r="N33" s="249"/>
      <c r="O33" s="250"/>
      <c r="P33" s="22"/>
      <c r="Q33" s="252"/>
      <c r="R33" s="252"/>
      <c r="S33" s="187"/>
      <c r="T33" s="187"/>
      <c r="U33" s="187"/>
      <c r="V33" s="187"/>
      <c r="W33" s="187"/>
      <c r="X33" s="187"/>
      <c r="Y33" s="187"/>
      <c r="Z33" s="187"/>
    </row>
    <row r="34" spans="1:26" ht="15.75" customHeight="1" x14ac:dyDescent="0.25">
      <c r="A34" s="187"/>
      <c r="B34" s="335"/>
      <c r="C34" s="44" t="s">
        <v>186</v>
      </c>
      <c r="D34" s="261" t="s">
        <v>187</v>
      </c>
      <c r="E34" s="44">
        <f t="shared" ref="E34:F34" si="19">J34</f>
        <v>29</v>
      </c>
      <c r="F34" s="59">
        <f t="shared" si="19"/>
        <v>24</v>
      </c>
      <c r="G34" s="256" t="s">
        <v>54</v>
      </c>
      <c r="H34" s="227"/>
      <c r="I34" s="228"/>
      <c r="J34" s="44">
        <f t="shared" si="15"/>
        <v>29</v>
      </c>
      <c r="K34" s="150">
        <f t="shared" si="16"/>
        <v>24</v>
      </c>
      <c r="L34" s="154">
        <v>10</v>
      </c>
      <c r="M34" s="189">
        <v>14</v>
      </c>
      <c r="N34" s="216"/>
      <c r="O34" s="262"/>
      <c r="P34" s="22"/>
      <c r="Q34" s="252"/>
      <c r="R34" s="252"/>
      <c r="S34" s="187"/>
      <c r="T34" s="187"/>
      <c r="U34" s="187"/>
      <c r="V34" s="187"/>
      <c r="W34" s="187"/>
      <c r="X34" s="187"/>
      <c r="Y34" s="187"/>
      <c r="Z34" s="187"/>
    </row>
    <row r="35" spans="1:26" ht="15.75" customHeight="1" x14ac:dyDescent="0.25">
      <c r="A35" s="5"/>
      <c r="B35" s="5"/>
      <c r="C35" s="5"/>
      <c r="D35" s="22"/>
      <c r="E35" s="5"/>
      <c r="F35" s="5"/>
      <c r="G35" s="16"/>
      <c r="H35" s="5"/>
      <c r="I35" s="5"/>
      <c r="J35" s="5">
        <f t="shared" ref="J35:M35" si="20">SUM(J22:J34)</f>
        <v>283</v>
      </c>
      <c r="K35" s="5">
        <f t="shared" si="20"/>
        <v>235</v>
      </c>
      <c r="L35" s="5">
        <f t="shared" si="20"/>
        <v>96</v>
      </c>
      <c r="M35" s="5">
        <f t="shared" si="20"/>
        <v>139</v>
      </c>
      <c r="N35" s="5"/>
      <c r="O35" s="27"/>
      <c r="P35" s="22"/>
      <c r="Q35" s="22"/>
      <c r="R35" s="22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22"/>
      <c r="E36" s="5"/>
      <c r="F36" s="5"/>
      <c r="G36" s="16"/>
      <c r="H36" s="5"/>
      <c r="I36" s="5"/>
      <c r="J36" s="5"/>
      <c r="K36" s="7"/>
      <c r="L36" s="5"/>
      <c r="M36" s="5"/>
      <c r="N36" s="5"/>
      <c r="O36" s="27"/>
      <c r="P36" s="22"/>
      <c r="Q36" s="22"/>
      <c r="R36" s="22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22"/>
      <c r="E37" s="5"/>
      <c r="F37" s="5"/>
      <c r="G37" s="16"/>
      <c r="H37" s="5"/>
      <c r="I37" s="5"/>
      <c r="J37" s="5"/>
      <c r="K37" s="7"/>
      <c r="L37" s="5"/>
      <c r="M37" s="5"/>
      <c r="N37" s="5"/>
      <c r="O37" s="27"/>
      <c r="P37" s="22"/>
      <c r="Q37" s="22"/>
      <c r="R37" s="22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22"/>
      <c r="E38" s="5"/>
      <c r="F38" s="5"/>
      <c r="G38" s="16"/>
      <c r="H38" s="5"/>
      <c r="I38" s="5"/>
      <c r="J38" s="5"/>
      <c r="K38" s="7"/>
      <c r="L38" s="5"/>
      <c r="M38" s="5"/>
      <c r="N38" s="5"/>
      <c r="O38" s="27"/>
      <c r="P38" s="22"/>
      <c r="Q38" s="22"/>
      <c r="R38" s="22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22"/>
      <c r="E39" s="5"/>
      <c r="F39" s="5"/>
      <c r="G39" s="16"/>
      <c r="H39" s="5"/>
      <c r="I39" s="5"/>
      <c r="J39" s="5"/>
      <c r="K39" s="7"/>
      <c r="L39" s="5"/>
      <c r="M39" s="5"/>
      <c r="N39" s="5"/>
      <c r="O39" s="27"/>
      <c r="P39" s="22"/>
      <c r="Q39" s="22"/>
      <c r="R39" s="22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22"/>
      <c r="E40" s="5"/>
      <c r="F40" s="5"/>
      <c r="G40" s="16"/>
      <c r="H40" s="5"/>
      <c r="I40" s="5"/>
      <c r="J40" s="5"/>
      <c r="K40" s="7"/>
      <c r="L40" s="5"/>
      <c r="M40" s="5"/>
      <c r="N40" s="5"/>
      <c r="O40" s="27"/>
      <c r="P40" s="22"/>
      <c r="Q40" s="22"/>
      <c r="R40" s="22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22"/>
      <c r="E41" s="5"/>
      <c r="F41" s="5"/>
      <c r="G41" s="16"/>
      <c r="H41" s="5"/>
      <c r="I41" s="5"/>
      <c r="J41" s="5"/>
      <c r="K41" s="7"/>
      <c r="L41" s="5"/>
      <c r="M41" s="5"/>
      <c r="N41" s="5"/>
      <c r="O41" s="27"/>
      <c r="P41" s="22"/>
      <c r="Q41" s="22"/>
      <c r="R41" s="22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22"/>
      <c r="E42" s="5"/>
      <c r="F42" s="5"/>
      <c r="G42" s="16"/>
      <c r="H42" s="5"/>
      <c r="I42" s="5"/>
      <c r="J42" s="5"/>
      <c r="K42" s="7"/>
      <c r="L42" s="5"/>
      <c r="M42" s="5"/>
      <c r="N42" s="5"/>
      <c r="O42" s="27"/>
      <c r="P42" s="22"/>
      <c r="Q42" s="22"/>
      <c r="R42" s="22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22"/>
      <c r="E43" s="5"/>
      <c r="F43" s="5"/>
      <c r="G43" s="16"/>
      <c r="H43" s="5"/>
      <c r="I43" s="5"/>
      <c r="J43" s="5"/>
      <c r="K43" s="7"/>
      <c r="L43" s="5"/>
      <c r="M43" s="5"/>
      <c r="N43" s="5"/>
      <c r="O43" s="27"/>
      <c r="P43" s="22"/>
      <c r="Q43" s="22"/>
      <c r="R43" s="22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22"/>
      <c r="E44" s="5"/>
      <c r="F44" s="5"/>
      <c r="G44" s="16"/>
      <c r="H44" s="5"/>
      <c r="I44" s="5"/>
      <c r="J44" s="5"/>
      <c r="K44" s="7"/>
      <c r="L44" s="5"/>
      <c r="M44" s="5"/>
      <c r="N44" s="5"/>
      <c r="O44" s="27"/>
      <c r="P44" s="22"/>
      <c r="Q44" s="22"/>
      <c r="R44" s="22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22"/>
      <c r="E45" s="5"/>
      <c r="F45" s="5"/>
      <c r="G45" s="16"/>
      <c r="H45" s="5"/>
      <c r="I45" s="5"/>
      <c r="J45" s="5"/>
      <c r="K45" s="7"/>
      <c r="L45" s="5"/>
      <c r="M45" s="5"/>
      <c r="N45" s="5"/>
      <c r="O45" s="27"/>
      <c r="P45" s="22"/>
      <c r="Q45" s="22"/>
      <c r="R45" s="22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22"/>
      <c r="E46" s="5"/>
      <c r="F46" s="5"/>
      <c r="G46" s="16"/>
      <c r="H46" s="5"/>
      <c r="I46" s="5"/>
      <c r="J46" s="5"/>
      <c r="K46" s="7"/>
      <c r="L46" s="5"/>
      <c r="M46" s="5"/>
      <c r="N46" s="5"/>
      <c r="O46" s="27"/>
      <c r="P46" s="22"/>
      <c r="Q46" s="22"/>
      <c r="R46" s="22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22"/>
      <c r="E47" s="5"/>
      <c r="F47" s="5"/>
      <c r="G47" s="16"/>
      <c r="H47" s="5"/>
      <c r="I47" s="5"/>
      <c r="J47" s="5"/>
      <c r="K47" s="7"/>
      <c r="L47" s="5"/>
      <c r="M47" s="5"/>
      <c r="N47" s="5"/>
      <c r="O47" s="27"/>
      <c r="P47" s="22"/>
      <c r="Q47" s="22"/>
      <c r="R47" s="22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22"/>
      <c r="E48" s="5"/>
      <c r="F48" s="5"/>
      <c r="G48" s="16"/>
      <c r="H48" s="5"/>
      <c r="I48" s="5"/>
      <c r="J48" s="5"/>
      <c r="K48" s="7"/>
      <c r="L48" s="5"/>
      <c r="M48" s="5"/>
      <c r="N48" s="5"/>
      <c r="O48" s="27"/>
      <c r="P48" s="22"/>
      <c r="Q48" s="22"/>
      <c r="R48" s="22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22"/>
      <c r="E49" s="5"/>
      <c r="F49" s="5"/>
      <c r="G49" s="16"/>
      <c r="H49" s="5"/>
      <c r="I49" s="5"/>
      <c r="J49" s="5"/>
      <c r="K49" s="7"/>
      <c r="L49" s="5"/>
      <c r="M49" s="5"/>
      <c r="N49" s="5"/>
      <c r="O49" s="27"/>
      <c r="P49" s="22"/>
      <c r="Q49" s="22"/>
      <c r="R49" s="22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22"/>
      <c r="E50" s="5"/>
      <c r="F50" s="5"/>
      <c r="G50" s="16"/>
      <c r="H50" s="5"/>
      <c r="I50" s="5"/>
      <c r="J50" s="5"/>
      <c r="K50" s="7"/>
      <c r="L50" s="5"/>
      <c r="M50" s="5"/>
      <c r="N50" s="5"/>
      <c r="O50" s="27"/>
      <c r="P50" s="22"/>
      <c r="Q50" s="22"/>
      <c r="R50" s="22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22"/>
      <c r="E51" s="5"/>
      <c r="F51" s="5"/>
      <c r="G51" s="16"/>
      <c r="H51" s="5"/>
      <c r="I51" s="5"/>
      <c r="J51" s="5"/>
      <c r="K51" s="7"/>
      <c r="L51" s="5"/>
      <c r="M51" s="5"/>
      <c r="N51" s="5"/>
      <c r="O51" s="27"/>
      <c r="P51" s="22"/>
      <c r="Q51" s="22"/>
      <c r="R51" s="22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22"/>
      <c r="E52" s="5"/>
      <c r="F52" s="5"/>
      <c r="G52" s="16"/>
      <c r="H52" s="5"/>
      <c r="I52" s="5"/>
      <c r="J52" s="5"/>
      <c r="K52" s="7"/>
      <c r="L52" s="5"/>
      <c r="M52" s="5"/>
      <c r="N52" s="5"/>
      <c r="O52" s="27"/>
      <c r="P52" s="22"/>
      <c r="Q52" s="22"/>
      <c r="R52" s="22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22"/>
      <c r="E53" s="5"/>
      <c r="F53" s="5"/>
      <c r="G53" s="16"/>
      <c r="H53" s="5"/>
      <c r="I53" s="5"/>
      <c r="J53" s="5"/>
      <c r="K53" s="7"/>
      <c r="L53" s="5"/>
      <c r="M53" s="5"/>
      <c r="N53" s="5"/>
      <c r="O53" s="27"/>
      <c r="P53" s="22"/>
      <c r="Q53" s="22"/>
      <c r="R53" s="22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22"/>
      <c r="E54" s="5"/>
      <c r="F54" s="5"/>
      <c r="G54" s="16"/>
      <c r="H54" s="5"/>
      <c r="I54" s="5"/>
      <c r="J54" s="5"/>
      <c r="K54" s="7"/>
      <c r="L54" s="5"/>
      <c r="M54" s="5"/>
      <c r="N54" s="5"/>
      <c r="O54" s="27"/>
      <c r="P54" s="22"/>
      <c r="Q54" s="22"/>
      <c r="R54" s="22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22"/>
      <c r="E55" s="5"/>
      <c r="F55" s="5"/>
      <c r="G55" s="16"/>
      <c r="H55" s="5"/>
      <c r="I55" s="5"/>
      <c r="J55" s="5"/>
      <c r="K55" s="7"/>
      <c r="L55" s="5"/>
      <c r="M55" s="5"/>
      <c r="N55" s="5"/>
      <c r="O55" s="27"/>
      <c r="P55" s="22"/>
      <c r="Q55" s="22"/>
      <c r="R55" s="22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22"/>
      <c r="E56" s="5"/>
      <c r="F56" s="5"/>
      <c r="G56" s="16"/>
      <c r="H56" s="5"/>
      <c r="I56" s="5"/>
      <c r="J56" s="5"/>
      <c r="K56" s="7"/>
      <c r="L56" s="5"/>
      <c r="M56" s="5"/>
      <c r="N56" s="5"/>
      <c r="O56" s="27"/>
      <c r="P56" s="22"/>
      <c r="Q56" s="22"/>
      <c r="R56" s="22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22"/>
      <c r="E57" s="5"/>
      <c r="F57" s="5"/>
      <c r="G57" s="16"/>
      <c r="H57" s="5"/>
      <c r="I57" s="5"/>
      <c r="J57" s="5"/>
      <c r="K57" s="7"/>
      <c r="L57" s="5"/>
      <c r="M57" s="5"/>
      <c r="N57" s="5"/>
      <c r="O57" s="27"/>
      <c r="P57" s="22"/>
      <c r="Q57" s="22"/>
      <c r="R57" s="22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22"/>
      <c r="E58" s="5"/>
      <c r="F58" s="5"/>
      <c r="G58" s="16"/>
      <c r="H58" s="5"/>
      <c r="I58" s="5"/>
      <c r="J58" s="5"/>
      <c r="K58" s="7"/>
      <c r="L58" s="5"/>
      <c r="M58" s="5"/>
      <c r="N58" s="5"/>
      <c r="O58" s="27"/>
      <c r="P58" s="22"/>
      <c r="Q58" s="22"/>
      <c r="R58" s="22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22"/>
      <c r="E59" s="5"/>
      <c r="F59" s="5"/>
      <c r="G59" s="16"/>
      <c r="H59" s="5"/>
      <c r="I59" s="5"/>
      <c r="J59" s="5"/>
      <c r="K59" s="7"/>
      <c r="L59" s="5"/>
      <c r="M59" s="5"/>
      <c r="N59" s="5"/>
      <c r="O59" s="27"/>
      <c r="P59" s="22"/>
      <c r="Q59" s="22"/>
      <c r="R59" s="22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22"/>
      <c r="E60" s="5"/>
      <c r="F60" s="5"/>
      <c r="G60" s="16"/>
      <c r="H60" s="5"/>
      <c r="I60" s="5"/>
      <c r="J60" s="5"/>
      <c r="K60" s="7"/>
      <c r="L60" s="5"/>
      <c r="M60" s="5"/>
      <c r="N60" s="5"/>
      <c r="O60" s="27"/>
      <c r="P60" s="22"/>
      <c r="Q60" s="22"/>
      <c r="R60" s="22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22"/>
      <c r="E61" s="5"/>
      <c r="F61" s="5"/>
      <c r="G61" s="16"/>
      <c r="H61" s="5"/>
      <c r="I61" s="5"/>
      <c r="J61" s="5"/>
      <c r="K61" s="7"/>
      <c r="L61" s="5"/>
      <c r="M61" s="5"/>
      <c r="N61" s="5"/>
      <c r="O61" s="27"/>
      <c r="P61" s="22"/>
      <c r="Q61" s="22"/>
      <c r="R61" s="22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22"/>
      <c r="E62" s="5"/>
      <c r="F62" s="5"/>
      <c r="G62" s="16"/>
      <c r="H62" s="5"/>
      <c r="I62" s="5"/>
      <c r="J62" s="5"/>
      <c r="K62" s="7"/>
      <c r="L62" s="5"/>
      <c r="M62" s="5"/>
      <c r="N62" s="5"/>
      <c r="O62" s="27"/>
      <c r="P62" s="22"/>
      <c r="Q62" s="22"/>
      <c r="R62" s="22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22"/>
      <c r="E63" s="5"/>
      <c r="F63" s="5"/>
      <c r="G63" s="16"/>
      <c r="H63" s="5"/>
      <c r="I63" s="5"/>
      <c r="J63" s="5"/>
      <c r="K63" s="7"/>
      <c r="L63" s="5"/>
      <c r="M63" s="5"/>
      <c r="N63" s="5"/>
      <c r="O63" s="27"/>
      <c r="P63" s="22"/>
      <c r="Q63" s="22"/>
      <c r="R63" s="22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22"/>
      <c r="E64" s="5"/>
      <c r="F64" s="5"/>
      <c r="G64" s="16"/>
      <c r="H64" s="5"/>
      <c r="I64" s="5"/>
      <c r="J64" s="5"/>
      <c r="K64" s="7"/>
      <c r="L64" s="5"/>
      <c r="M64" s="5"/>
      <c r="N64" s="5"/>
      <c r="O64" s="27"/>
      <c r="P64" s="22"/>
      <c r="Q64" s="22"/>
      <c r="R64" s="22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22"/>
      <c r="E65" s="5"/>
      <c r="F65" s="5"/>
      <c r="G65" s="16"/>
      <c r="H65" s="5"/>
      <c r="I65" s="5"/>
      <c r="J65" s="5"/>
      <c r="K65" s="7"/>
      <c r="L65" s="5"/>
      <c r="M65" s="5"/>
      <c r="N65" s="5"/>
      <c r="O65" s="27"/>
      <c r="P65" s="22"/>
      <c r="Q65" s="22"/>
      <c r="R65" s="22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22"/>
      <c r="E66" s="5"/>
      <c r="F66" s="5"/>
      <c r="G66" s="16"/>
      <c r="H66" s="5"/>
      <c r="I66" s="5"/>
      <c r="J66" s="5"/>
      <c r="K66" s="7"/>
      <c r="L66" s="5"/>
      <c r="M66" s="5"/>
      <c r="N66" s="5"/>
      <c r="O66" s="27"/>
      <c r="P66" s="22"/>
      <c r="Q66" s="22"/>
      <c r="R66" s="22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22"/>
      <c r="E67" s="5"/>
      <c r="F67" s="5"/>
      <c r="G67" s="16"/>
      <c r="H67" s="5"/>
      <c r="I67" s="5"/>
      <c r="J67" s="5"/>
      <c r="K67" s="7"/>
      <c r="L67" s="5"/>
      <c r="M67" s="5"/>
      <c r="N67" s="5"/>
      <c r="O67" s="27"/>
      <c r="P67" s="22"/>
      <c r="Q67" s="22"/>
      <c r="R67" s="22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22"/>
      <c r="E68" s="5"/>
      <c r="F68" s="5"/>
      <c r="G68" s="16"/>
      <c r="H68" s="5"/>
      <c r="I68" s="5"/>
      <c r="J68" s="5"/>
      <c r="K68" s="7"/>
      <c r="L68" s="5"/>
      <c r="M68" s="5"/>
      <c r="N68" s="5"/>
      <c r="O68" s="27"/>
      <c r="P68" s="22"/>
      <c r="Q68" s="22"/>
      <c r="R68" s="22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22"/>
      <c r="E69" s="5"/>
      <c r="F69" s="5"/>
      <c r="G69" s="16"/>
      <c r="H69" s="5"/>
      <c r="I69" s="5"/>
      <c r="J69" s="5"/>
      <c r="K69" s="7"/>
      <c r="L69" s="5"/>
      <c r="M69" s="5"/>
      <c r="N69" s="5"/>
      <c r="O69" s="27"/>
      <c r="P69" s="22"/>
      <c r="Q69" s="22"/>
      <c r="R69" s="22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22"/>
      <c r="E70" s="5"/>
      <c r="F70" s="5"/>
      <c r="G70" s="16"/>
      <c r="H70" s="5"/>
      <c r="I70" s="5"/>
      <c r="J70" s="5"/>
      <c r="K70" s="7"/>
      <c r="L70" s="5"/>
      <c r="M70" s="5"/>
      <c r="N70" s="5"/>
      <c r="O70" s="27"/>
      <c r="P70" s="22"/>
      <c r="Q70" s="22"/>
      <c r="R70" s="22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22"/>
      <c r="E71" s="5"/>
      <c r="F71" s="5"/>
      <c r="G71" s="16"/>
      <c r="H71" s="5"/>
      <c r="I71" s="5"/>
      <c r="J71" s="5"/>
      <c r="K71" s="7"/>
      <c r="L71" s="5"/>
      <c r="M71" s="5"/>
      <c r="N71" s="5"/>
      <c r="O71" s="27"/>
      <c r="P71" s="22"/>
      <c r="Q71" s="22"/>
      <c r="R71" s="22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22"/>
      <c r="E72" s="5"/>
      <c r="F72" s="5"/>
      <c r="G72" s="16"/>
      <c r="H72" s="5"/>
      <c r="I72" s="5"/>
      <c r="J72" s="5"/>
      <c r="K72" s="7"/>
      <c r="L72" s="5"/>
      <c r="M72" s="5"/>
      <c r="N72" s="5"/>
      <c r="O72" s="27"/>
      <c r="P72" s="22"/>
      <c r="Q72" s="22"/>
      <c r="R72" s="22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22"/>
      <c r="E73" s="5"/>
      <c r="F73" s="5"/>
      <c r="G73" s="16"/>
      <c r="H73" s="5"/>
      <c r="I73" s="5"/>
      <c r="J73" s="5"/>
      <c r="K73" s="7"/>
      <c r="L73" s="5"/>
      <c r="M73" s="5"/>
      <c r="N73" s="5"/>
      <c r="O73" s="27"/>
      <c r="P73" s="22"/>
      <c r="Q73" s="22"/>
      <c r="R73" s="22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22"/>
      <c r="E74" s="5"/>
      <c r="F74" s="5"/>
      <c r="G74" s="16"/>
      <c r="H74" s="5"/>
      <c r="I74" s="5"/>
      <c r="J74" s="5"/>
      <c r="K74" s="7"/>
      <c r="L74" s="5"/>
      <c r="M74" s="5"/>
      <c r="N74" s="5"/>
      <c r="O74" s="27"/>
      <c r="P74" s="22"/>
      <c r="Q74" s="22"/>
      <c r="R74" s="22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22"/>
      <c r="E75" s="5"/>
      <c r="F75" s="5"/>
      <c r="G75" s="16"/>
      <c r="H75" s="5"/>
      <c r="I75" s="5"/>
      <c r="J75" s="5"/>
      <c r="K75" s="7"/>
      <c r="L75" s="5"/>
      <c r="M75" s="5"/>
      <c r="N75" s="5"/>
      <c r="O75" s="27"/>
      <c r="P75" s="22"/>
      <c r="Q75" s="22"/>
      <c r="R75" s="22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22"/>
      <c r="E76" s="5"/>
      <c r="F76" s="5"/>
      <c r="G76" s="16"/>
      <c r="H76" s="5"/>
      <c r="I76" s="5"/>
      <c r="J76" s="5"/>
      <c r="K76" s="7"/>
      <c r="L76" s="5"/>
      <c r="M76" s="5"/>
      <c r="N76" s="5"/>
      <c r="O76" s="27"/>
      <c r="P76" s="22"/>
      <c r="Q76" s="22"/>
      <c r="R76" s="22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22"/>
      <c r="E77" s="5"/>
      <c r="F77" s="5"/>
      <c r="G77" s="16"/>
      <c r="H77" s="5"/>
      <c r="I77" s="5"/>
      <c r="J77" s="5"/>
      <c r="K77" s="7"/>
      <c r="L77" s="5"/>
      <c r="M77" s="5"/>
      <c r="N77" s="5"/>
      <c r="O77" s="27"/>
      <c r="P77" s="22"/>
      <c r="Q77" s="22"/>
      <c r="R77" s="22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22"/>
      <c r="E78" s="5"/>
      <c r="F78" s="5"/>
      <c r="G78" s="16"/>
      <c r="H78" s="5"/>
      <c r="I78" s="5"/>
      <c r="J78" s="5"/>
      <c r="K78" s="7"/>
      <c r="L78" s="5"/>
      <c r="M78" s="5"/>
      <c r="N78" s="5"/>
      <c r="O78" s="27"/>
      <c r="P78" s="22"/>
      <c r="Q78" s="22"/>
      <c r="R78" s="22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22"/>
      <c r="E79" s="5"/>
      <c r="F79" s="5"/>
      <c r="G79" s="16"/>
      <c r="H79" s="5"/>
      <c r="I79" s="5"/>
      <c r="J79" s="5"/>
      <c r="K79" s="7"/>
      <c r="L79" s="5"/>
      <c r="M79" s="5"/>
      <c r="N79" s="5"/>
      <c r="O79" s="27"/>
      <c r="P79" s="22"/>
      <c r="Q79" s="22"/>
      <c r="R79" s="22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22"/>
      <c r="E80" s="5"/>
      <c r="F80" s="5"/>
      <c r="G80" s="16"/>
      <c r="H80" s="5"/>
      <c r="I80" s="5"/>
      <c r="J80" s="5"/>
      <c r="K80" s="7"/>
      <c r="L80" s="5"/>
      <c r="M80" s="5"/>
      <c r="N80" s="5"/>
      <c r="O80" s="27"/>
      <c r="P80" s="22"/>
      <c r="Q80" s="22"/>
      <c r="R80" s="22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22"/>
      <c r="E81" s="5"/>
      <c r="F81" s="5"/>
      <c r="G81" s="16"/>
      <c r="H81" s="5"/>
      <c r="I81" s="5"/>
      <c r="J81" s="5"/>
      <c r="K81" s="7"/>
      <c r="L81" s="5"/>
      <c r="M81" s="5"/>
      <c r="N81" s="5"/>
      <c r="O81" s="27"/>
      <c r="P81" s="22"/>
      <c r="Q81" s="22"/>
      <c r="R81" s="22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22"/>
      <c r="E82" s="5"/>
      <c r="F82" s="5"/>
      <c r="G82" s="16"/>
      <c r="H82" s="5"/>
      <c r="I82" s="5"/>
      <c r="J82" s="5"/>
      <c r="K82" s="7"/>
      <c r="L82" s="5"/>
      <c r="M82" s="5"/>
      <c r="N82" s="5"/>
      <c r="O82" s="27"/>
      <c r="P82" s="22"/>
      <c r="Q82" s="22"/>
      <c r="R82" s="22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22"/>
      <c r="E83" s="5"/>
      <c r="F83" s="5"/>
      <c r="G83" s="16"/>
      <c r="H83" s="5"/>
      <c r="I83" s="5"/>
      <c r="J83" s="5"/>
      <c r="K83" s="7"/>
      <c r="L83" s="5"/>
      <c r="M83" s="5"/>
      <c r="N83" s="5"/>
      <c r="O83" s="27"/>
      <c r="P83" s="22"/>
      <c r="Q83" s="22"/>
      <c r="R83" s="22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22"/>
      <c r="E84" s="5"/>
      <c r="F84" s="5"/>
      <c r="G84" s="16"/>
      <c r="H84" s="5"/>
      <c r="I84" s="5"/>
      <c r="J84" s="5"/>
      <c r="K84" s="7"/>
      <c r="L84" s="5"/>
      <c r="M84" s="5"/>
      <c r="N84" s="5"/>
      <c r="O84" s="27"/>
      <c r="P84" s="22"/>
      <c r="Q84" s="22"/>
      <c r="R84" s="22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22"/>
      <c r="E85" s="5"/>
      <c r="F85" s="5"/>
      <c r="G85" s="16"/>
      <c r="H85" s="5"/>
      <c r="I85" s="5"/>
      <c r="J85" s="5"/>
      <c r="K85" s="7"/>
      <c r="L85" s="5"/>
      <c r="M85" s="5"/>
      <c r="N85" s="5"/>
      <c r="O85" s="27"/>
      <c r="P85" s="22"/>
      <c r="Q85" s="22"/>
      <c r="R85" s="22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22"/>
      <c r="E86" s="5"/>
      <c r="F86" s="5"/>
      <c r="G86" s="16"/>
      <c r="H86" s="5"/>
      <c r="I86" s="5"/>
      <c r="J86" s="5"/>
      <c r="K86" s="7"/>
      <c r="L86" s="5"/>
      <c r="M86" s="5"/>
      <c r="N86" s="5"/>
      <c r="O86" s="27"/>
      <c r="P86" s="22"/>
      <c r="Q86" s="22"/>
      <c r="R86" s="22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22"/>
      <c r="E87" s="5"/>
      <c r="F87" s="5"/>
      <c r="G87" s="16"/>
      <c r="H87" s="5"/>
      <c r="I87" s="5"/>
      <c r="J87" s="5"/>
      <c r="K87" s="7"/>
      <c r="L87" s="5"/>
      <c r="M87" s="5"/>
      <c r="N87" s="5"/>
      <c r="O87" s="27"/>
      <c r="P87" s="22"/>
      <c r="Q87" s="22"/>
      <c r="R87" s="22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22"/>
      <c r="E88" s="5"/>
      <c r="F88" s="5"/>
      <c r="G88" s="16"/>
      <c r="H88" s="5"/>
      <c r="I88" s="5"/>
      <c r="J88" s="5"/>
      <c r="K88" s="7"/>
      <c r="L88" s="5"/>
      <c r="M88" s="5"/>
      <c r="N88" s="5"/>
      <c r="O88" s="27"/>
      <c r="P88" s="22"/>
      <c r="Q88" s="22"/>
      <c r="R88" s="22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22"/>
      <c r="E89" s="5"/>
      <c r="F89" s="5"/>
      <c r="G89" s="16"/>
      <c r="H89" s="5"/>
      <c r="I89" s="5"/>
      <c r="J89" s="5"/>
      <c r="K89" s="7"/>
      <c r="L89" s="5"/>
      <c r="M89" s="5"/>
      <c r="N89" s="5"/>
      <c r="O89" s="27"/>
      <c r="P89" s="22"/>
      <c r="Q89" s="22"/>
      <c r="R89" s="22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22"/>
      <c r="E90" s="5"/>
      <c r="F90" s="5"/>
      <c r="G90" s="16"/>
      <c r="H90" s="5"/>
      <c r="I90" s="5"/>
      <c r="J90" s="5"/>
      <c r="K90" s="7"/>
      <c r="L90" s="5"/>
      <c r="M90" s="5"/>
      <c r="N90" s="5"/>
      <c r="O90" s="27"/>
      <c r="P90" s="22"/>
      <c r="Q90" s="22"/>
      <c r="R90" s="22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22"/>
      <c r="E91" s="5"/>
      <c r="F91" s="5"/>
      <c r="G91" s="16"/>
      <c r="H91" s="5"/>
      <c r="I91" s="5"/>
      <c r="J91" s="5"/>
      <c r="K91" s="7"/>
      <c r="L91" s="5"/>
      <c r="M91" s="5"/>
      <c r="N91" s="5"/>
      <c r="O91" s="27"/>
      <c r="P91" s="22"/>
      <c r="Q91" s="22"/>
      <c r="R91" s="22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22"/>
      <c r="E92" s="5"/>
      <c r="F92" s="5"/>
      <c r="G92" s="16"/>
      <c r="H92" s="5"/>
      <c r="I92" s="5"/>
      <c r="J92" s="5"/>
      <c r="K92" s="7"/>
      <c r="L92" s="5"/>
      <c r="M92" s="5"/>
      <c r="N92" s="5"/>
      <c r="O92" s="27"/>
      <c r="P92" s="22"/>
      <c r="Q92" s="22"/>
      <c r="R92" s="22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22"/>
      <c r="E93" s="5"/>
      <c r="F93" s="5"/>
      <c r="G93" s="16"/>
      <c r="H93" s="5"/>
      <c r="I93" s="5"/>
      <c r="J93" s="5"/>
      <c r="K93" s="7"/>
      <c r="L93" s="5"/>
      <c r="M93" s="5"/>
      <c r="N93" s="5"/>
      <c r="O93" s="27"/>
      <c r="P93" s="22"/>
      <c r="Q93" s="22"/>
      <c r="R93" s="22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22"/>
      <c r="E94" s="5"/>
      <c r="F94" s="5"/>
      <c r="G94" s="16"/>
      <c r="H94" s="5"/>
      <c r="I94" s="5"/>
      <c r="J94" s="5"/>
      <c r="K94" s="7"/>
      <c r="L94" s="5"/>
      <c r="M94" s="5"/>
      <c r="N94" s="5"/>
      <c r="O94" s="27"/>
      <c r="P94" s="22"/>
      <c r="Q94" s="22"/>
      <c r="R94" s="22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22"/>
      <c r="E95" s="5"/>
      <c r="F95" s="5"/>
      <c r="G95" s="16"/>
      <c r="H95" s="5"/>
      <c r="I95" s="5"/>
      <c r="J95" s="5"/>
      <c r="K95" s="7"/>
      <c r="L95" s="5"/>
      <c r="M95" s="5"/>
      <c r="N95" s="5"/>
      <c r="O95" s="27"/>
      <c r="P95" s="22"/>
      <c r="Q95" s="22"/>
      <c r="R95" s="22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22"/>
      <c r="E96" s="5"/>
      <c r="F96" s="5"/>
      <c r="G96" s="16"/>
      <c r="H96" s="5"/>
      <c r="I96" s="5"/>
      <c r="J96" s="5"/>
      <c r="K96" s="7"/>
      <c r="L96" s="5"/>
      <c r="M96" s="5"/>
      <c r="N96" s="5"/>
      <c r="O96" s="27"/>
      <c r="P96" s="22"/>
      <c r="Q96" s="22"/>
      <c r="R96" s="22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22"/>
      <c r="E97" s="5"/>
      <c r="F97" s="5"/>
      <c r="G97" s="16"/>
      <c r="H97" s="5"/>
      <c r="I97" s="5"/>
      <c r="J97" s="5"/>
      <c r="K97" s="7"/>
      <c r="L97" s="5"/>
      <c r="M97" s="5"/>
      <c r="N97" s="5"/>
      <c r="O97" s="27"/>
      <c r="P97" s="22"/>
      <c r="Q97" s="22"/>
      <c r="R97" s="22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22"/>
      <c r="E98" s="5"/>
      <c r="F98" s="5"/>
      <c r="G98" s="16"/>
      <c r="H98" s="5"/>
      <c r="I98" s="5"/>
      <c r="J98" s="5"/>
      <c r="K98" s="7"/>
      <c r="L98" s="5"/>
      <c r="M98" s="5"/>
      <c r="N98" s="5"/>
      <c r="O98" s="27"/>
      <c r="P98" s="22"/>
      <c r="Q98" s="22"/>
      <c r="R98" s="22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22"/>
      <c r="E99" s="5"/>
      <c r="F99" s="5"/>
      <c r="G99" s="16"/>
      <c r="H99" s="5"/>
      <c r="I99" s="5"/>
      <c r="J99" s="5"/>
      <c r="K99" s="7"/>
      <c r="L99" s="5"/>
      <c r="M99" s="5"/>
      <c r="N99" s="5"/>
      <c r="O99" s="27"/>
      <c r="P99" s="22"/>
      <c r="Q99" s="22"/>
      <c r="R99" s="22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22"/>
      <c r="E100" s="5"/>
      <c r="F100" s="5"/>
      <c r="G100" s="16"/>
      <c r="H100" s="5"/>
      <c r="I100" s="5"/>
      <c r="J100" s="5"/>
      <c r="K100" s="7"/>
      <c r="L100" s="5"/>
      <c r="M100" s="5"/>
      <c r="N100" s="5"/>
      <c r="O100" s="27"/>
      <c r="P100" s="22"/>
      <c r="Q100" s="22"/>
      <c r="R100" s="22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22"/>
      <c r="E101" s="5"/>
      <c r="F101" s="5"/>
      <c r="G101" s="16"/>
      <c r="H101" s="5"/>
      <c r="I101" s="5"/>
      <c r="J101" s="5"/>
      <c r="K101" s="7"/>
      <c r="L101" s="5"/>
      <c r="M101" s="5"/>
      <c r="N101" s="5"/>
      <c r="O101" s="27"/>
      <c r="P101" s="22"/>
      <c r="Q101" s="22"/>
      <c r="R101" s="22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22"/>
      <c r="E102" s="5"/>
      <c r="F102" s="5"/>
      <c r="G102" s="16"/>
      <c r="H102" s="5"/>
      <c r="I102" s="5"/>
      <c r="J102" s="5"/>
      <c r="K102" s="7"/>
      <c r="L102" s="5"/>
      <c r="M102" s="5"/>
      <c r="N102" s="5"/>
      <c r="O102" s="27"/>
      <c r="P102" s="22"/>
      <c r="Q102" s="22"/>
      <c r="R102" s="22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22"/>
      <c r="E103" s="5"/>
      <c r="F103" s="5"/>
      <c r="G103" s="16"/>
      <c r="H103" s="5"/>
      <c r="I103" s="5"/>
      <c r="J103" s="5"/>
      <c r="K103" s="7"/>
      <c r="L103" s="5"/>
      <c r="M103" s="5"/>
      <c r="N103" s="5"/>
      <c r="O103" s="27"/>
      <c r="P103" s="22"/>
      <c r="Q103" s="22"/>
      <c r="R103" s="22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22"/>
      <c r="E104" s="5"/>
      <c r="F104" s="5"/>
      <c r="G104" s="16"/>
      <c r="H104" s="5"/>
      <c r="I104" s="5"/>
      <c r="J104" s="5"/>
      <c r="K104" s="7"/>
      <c r="L104" s="5"/>
      <c r="M104" s="5"/>
      <c r="N104" s="5"/>
      <c r="O104" s="27"/>
      <c r="P104" s="22"/>
      <c r="Q104" s="22"/>
      <c r="R104" s="22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22"/>
      <c r="E105" s="5"/>
      <c r="F105" s="5"/>
      <c r="G105" s="16"/>
      <c r="H105" s="5"/>
      <c r="I105" s="5"/>
      <c r="J105" s="5"/>
      <c r="K105" s="7"/>
      <c r="L105" s="5"/>
      <c r="M105" s="5"/>
      <c r="N105" s="5"/>
      <c r="O105" s="27"/>
      <c r="P105" s="22"/>
      <c r="Q105" s="22"/>
      <c r="R105" s="22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22"/>
      <c r="E106" s="5"/>
      <c r="F106" s="5"/>
      <c r="G106" s="16"/>
      <c r="H106" s="5"/>
      <c r="I106" s="5"/>
      <c r="J106" s="5"/>
      <c r="K106" s="7"/>
      <c r="L106" s="5"/>
      <c r="M106" s="5"/>
      <c r="N106" s="5"/>
      <c r="O106" s="27"/>
      <c r="P106" s="22"/>
      <c r="Q106" s="22"/>
      <c r="R106" s="22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22"/>
      <c r="E107" s="5"/>
      <c r="F107" s="5"/>
      <c r="G107" s="16"/>
      <c r="H107" s="5"/>
      <c r="I107" s="5"/>
      <c r="J107" s="5"/>
      <c r="K107" s="7"/>
      <c r="L107" s="5"/>
      <c r="M107" s="5"/>
      <c r="N107" s="5"/>
      <c r="O107" s="27"/>
      <c r="P107" s="22"/>
      <c r="Q107" s="22"/>
      <c r="R107" s="22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22"/>
      <c r="E108" s="5"/>
      <c r="F108" s="5"/>
      <c r="G108" s="16"/>
      <c r="H108" s="5"/>
      <c r="I108" s="5"/>
      <c r="J108" s="5"/>
      <c r="K108" s="7"/>
      <c r="L108" s="5"/>
      <c r="M108" s="5"/>
      <c r="N108" s="5"/>
      <c r="O108" s="27"/>
      <c r="P108" s="22"/>
      <c r="Q108" s="22"/>
      <c r="R108" s="22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22"/>
      <c r="E109" s="5"/>
      <c r="F109" s="5"/>
      <c r="G109" s="16"/>
      <c r="H109" s="5"/>
      <c r="I109" s="5"/>
      <c r="J109" s="5"/>
      <c r="K109" s="7"/>
      <c r="L109" s="5"/>
      <c r="M109" s="5"/>
      <c r="N109" s="5"/>
      <c r="O109" s="27"/>
      <c r="P109" s="22"/>
      <c r="Q109" s="22"/>
      <c r="R109" s="22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22"/>
      <c r="E110" s="5"/>
      <c r="F110" s="5"/>
      <c r="G110" s="16"/>
      <c r="H110" s="5"/>
      <c r="I110" s="5"/>
      <c r="J110" s="5"/>
      <c r="K110" s="7"/>
      <c r="L110" s="5"/>
      <c r="M110" s="5"/>
      <c r="N110" s="5"/>
      <c r="O110" s="27"/>
      <c r="P110" s="22"/>
      <c r="Q110" s="22"/>
      <c r="R110" s="22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22"/>
      <c r="E111" s="5"/>
      <c r="F111" s="5"/>
      <c r="G111" s="16"/>
      <c r="H111" s="5"/>
      <c r="I111" s="5"/>
      <c r="J111" s="5"/>
      <c r="K111" s="7"/>
      <c r="L111" s="5"/>
      <c r="M111" s="5"/>
      <c r="N111" s="5"/>
      <c r="O111" s="27"/>
      <c r="P111" s="22"/>
      <c r="Q111" s="22"/>
      <c r="R111" s="22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22"/>
      <c r="E112" s="5"/>
      <c r="F112" s="5"/>
      <c r="G112" s="16"/>
      <c r="H112" s="5"/>
      <c r="I112" s="5"/>
      <c r="J112" s="5"/>
      <c r="K112" s="7"/>
      <c r="L112" s="5"/>
      <c r="M112" s="5"/>
      <c r="N112" s="5"/>
      <c r="O112" s="27"/>
      <c r="P112" s="22"/>
      <c r="Q112" s="22"/>
      <c r="R112" s="22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22"/>
      <c r="E113" s="5"/>
      <c r="F113" s="5"/>
      <c r="G113" s="16"/>
      <c r="H113" s="5"/>
      <c r="I113" s="5"/>
      <c r="J113" s="5"/>
      <c r="K113" s="7"/>
      <c r="L113" s="5"/>
      <c r="M113" s="5"/>
      <c r="N113" s="5"/>
      <c r="O113" s="27"/>
      <c r="P113" s="22"/>
      <c r="Q113" s="22"/>
      <c r="R113" s="22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22"/>
      <c r="E114" s="5"/>
      <c r="F114" s="5"/>
      <c r="G114" s="16"/>
      <c r="H114" s="5"/>
      <c r="I114" s="5"/>
      <c r="J114" s="5"/>
      <c r="K114" s="7"/>
      <c r="L114" s="5"/>
      <c r="M114" s="5"/>
      <c r="N114" s="5"/>
      <c r="O114" s="27"/>
      <c r="P114" s="22"/>
      <c r="Q114" s="22"/>
      <c r="R114" s="22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22"/>
      <c r="E115" s="5"/>
      <c r="F115" s="5"/>
      <c r="G115" s="16"/>
      <c r="H115" s="5"/>
      <c r="I115" s="5"/>
      <c r="J115" s="5"/>
      <c r="K115" s="7"/>
      <c r="L115" s="5"/>
      <c r="M115" s="5"/>
      <c r="N115" s="5"/>
      <c r="O115" s="27"/>
      <c r="P115" s="22"/>
      <c r="Q115" s="22"/>
      <c r="R115" s="22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22"/>
      <c r="E116" s="5"/>
      <c r="F116" s="5"/>
      <c r="G116" s="16"/>
      <c r="H116" s="5"/>
      <c r="I116" s="5"/>
      <c r="J116" s="5"/>
      <c r="K116" s="7"/>
      <c r="L116" s="5"/>
      <c r="M116" s="5"/>
      <c r="N116" s="5"/>
      <c r="O116" s="27"/>
      <c r="P116" s="22"/>
      <c r="Q116" s="22"/>
      <c r="R116" s="22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22"/>
      <c r="E117" s="5"/>
      <c r="F117" s="5"/>
      <c r="G117" s="16"/>
      <c r="H117" s="5"/>
      <c r="I117" s="5"/>
      <c r="J117" s="5"/>
      <c r="K117" s="7"/>
      <c r="L117" s="5"/>
      <c r="M117" s="5"/>
      <c r="N117" s="5"/>
      <c r="O117" s="27"/>
      <c r="P117" s="22"/>
      <c r="Q117" s="22"/>
      <c r="R117" s="22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22"/>
      <c r="E118" s="5"/>
      <c r="F118" s="5"/>
      <c r="G118" s="16"/>
      <c r="H118" s="5"/>
      <c r="I118" s="5"/>
      <c r="J118" s="5"/>
      <c r="K118" s="7"/>
      <c r="L118" s="5"/>
      <c r="M118" s="5"/>
      <c r="N118" s="5"/>
      <c r="O118" s="27"/>
      <c r="P118" s="22"/>
      <c r="Q118" s="22"/>
      <c r="R118" s="22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22"/>
      <c r="E119" s="5"/>
      <c r="F119" s="5"/>
      <c r="G119" s="16"/>
      <c r="H119" s="5"/>
      <c r="I119" s="5"/>
      <c r="J119" s="5"/>
      <c r="K119" s="7"/>
      <c r="L119" s="5"/>
      <c r="M119" s="5"/>
      <c r="N119" s="5"/>
      <c r="O119" s="27"/>
      <c r="P119" s="22"/>
      <c r="Q119" s="22"/>
      <c r="R119" s="22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22"/>
      <c r="E120" s="5"/>
      <c r="F120" s="5"/>
      <c r="G120" s="16"/>
      <c r="H120" s="5"/>
      <c r="I120" s="5"/>
      <c r="J120" s="5"/>
      <c r="K120" s="7"/>
      <c r="L120" s="5"/>
      <c r="M120" s="5"/>
      <c r="N120" s="5"/>
      <c r="O120" s="27"/>
      <c r="P120" s="22"/>
      <c r="Q120" s="22"/>
      <c r="R120" s="22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22"/>
      <c r="E121" s="5"/>
      <c r="F121" s="5"/>
      <c r="G121" s="16"/>
      <c r="H121" s="5"/>
      <c r="I121" s="5"/>
      <c r="J121" s="5"/>
      <c r="K121" s="7"/>
      <c r="L121" s="5"/>
      <c r="M121" s="5"/>
      <c r="N121" s="5"/>
      <c r="O121" s="27"/>
      <c r="P121" s="22"/>
      <c r="Q121" s="22"/>
      <c r="R121" s="22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22"/>
      <c r="E122" s="5"/>
      <c r="F122" s="5"/>
      <c r="G122" s="16"/>
      <c r="H122" s="5"/>
      <c r="I122" s="5"/>
      <c r="J122" s="5"/>
      <c r="K122" s="7"/>
      <c r="L122" s="5"/>
      <c r="M122" s="5"/>
      <c r="N122" s="5"/>
      <c r="O122" s="27"/>
      <c r="P122" s="22"/>
      <c r="Q122" s="22"/>
      <c r="R122" s="22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22"/>
      <c r="E123" s="5"/>
      <c r="F123" s="5"/>
      <c r="G123" s="16"/>
      <c r="H123" s="5"/>
      <c r="I123" s="5"/>
      <c r="J123" s="5"/>
      <c r="K123" s="7"/>
      <c r="L123" s="5"/>
      <c r="M123" s="5"/>
      <c r="N123" s="5"/>
      <c r="O123" s="27"/>
      <c r="P123" s="22"/>
      <c r="Q123" s="22"/>
      <c r="R123" s="22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22"/>
      <c r="E124" s="5"/>
      <c r="F124" s="5"/>
      <c r="G124" s="16"/>
      <c r="H124" s="5"/>
      <c r="I124" s="5"/>
      <c r="J124" s="5"/>
      <c r="K124" s="7"/>
      <c r="L124" s="5"/>
      <c r="M124" s="5"/>
      <c r="N124" s="5"/>
      <c r="O124" s="27"/>
      <c r="P124" s="22"/>
      <c r="Q124" s="22"/>
      <c r="R124" s="22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22"/>
      <c r="E125" s="5"/>
      <c r="F125" s="5"/>
      <c r="G125" s="16"/>
      <c r="H125" s="5"/>
      <c r="I125" s="5"/>
      <c r="J125" s="5"/>
      <c r="K125" s="7"/>
      <c r="L125" s="5"/>
      <c r="M125" s="5"/>
      <c r="N125" s="5"/>
      <c r="O125" s="27"/>
      <c r="P125" s="22"/>
      <c r="Q125" s="22"/>
      <c r="R125" s="22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22"/>
      <c r="E126" s="5"/>
      <c r="F126" s="5"/>
      <c r="G126" s="16"/>
      <c r="H126" s="5"/>
      <c r="I126" s="5"/>
      <c r="J126" s="5"/>
      <c r="K126" s="7"/>
      <c r="L126" s="5"/>
      <c r="M126" s="5"/>
      <c r="N126" s="5"/>
      <c r="O126" s="27"/>
      <c r="P126" s="22"/>
      <c r="Q126" s="22"/>
      <c r="R126" s="22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22"/>
      <c r="E127" s="5"/>
      <c r="F127" s="5"/>
      <c r="G127" s="16"/>
      <c r="H127" s="5"/>
      <c r="I127" s="5"/>
      <c r="J127" s="5"/>
      <c r="K127" s="7"/>
      <c r="L127" s="5"/>
      <c r="M127" s="5"/>
      <c r="N127" s="5"/>
      <c r="O127" s="27"/>
      <c r="P127" s="22"/>
      <c r="Q127" s="22"/>
      <c r="R127" s="22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22"/>
      <c r="E128" s="5"/>
      <c r="F128" s="5"/>
      <c r="G128" s="16"/>
      <c r="H128" s="5"/>
      <c r="I128" s="5"/>
      <c r="J128" s="5"/>
      <c r="K128" s="7"/>
      <c r="L128" s="5"/>
      <c r="M128" s="5"/>
      <c r="N128" s="5"/>
      <c r="O128" s="27"/>
      <c r="P128" s="22"/>
      <c r="Q128" s="22"/>
      <c r="R128" s="22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22"/>
      <c r="E129" s="5"/>
      <c r="F129" s="5"/>
      <c r="G129" s="16"/>
      <c r="H129" s="5"/>
      <c r="I129" s="5"/>
      <c r="J129" s="5"/>
      <c r="K129" s="7"/>
      <c r="L129" s="5"/>
      <c r="M129" s="5"/>
      <c r="N129" s="5"/>
      <c r="O129" s="27"/>
      <c r="P129" s="22"/>
      <c r="Q129" s="22"/>
      <c r="R129" s="22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22"/>
      <c r="E130" s="5"/>
      <c r="F130" s="5"/>
      <c r="G130" s="16"/>
      <c r="H130" s="5"/>
      <c r="I130" s="5"/>
      <c r="J130" s="5"/>
      <c r="K130" s="7"/>
      <c r="L130" s="5"/>
      <c r="M130" s="5"/>
      <c r="N130" s="5"/>
      <c r="O130" s="27"/>
      <c r="P130" s="22"/>
      <c r="Q130" s="22"/>
      <c r="R130" s="22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22"/>
      <c r="E131" s="5"/>
      <c r="F131" s="5"/>
      <c r="G131" s="16"/>
      <c r="H131" s="5"/>
      <c r="I131" s="5"/>
      <c r="J131" s="5"/>
      <c r="K131" s="7"/>
      <c r="L131" s="5"/>
      <c r="M131" s="5"/>
      <c r="N131" s="5"/>
      <c r="O131" s="27"/>
      <c r="P131" s="22"/>
      <c r="Q131" s="22"/>
      <c r="R131" s="22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22"/>
      <c r="E132" s="5"/>
      <c r="F132" s="5"/>
      <c r="G132" s="16"/>
      <c r="H132" s="5"/>
      <c r="I132" s="5"/>
      <c r="J132" s="5"/>
      <c r="K132" s="7"/>
      <c r="L132" s="5"/>
      <c r="M132" s="5"/>
      <c r="N132" s="5"/>
      <c r="O132" s="27"/>
      <c r="P132" s="22"/>
      <c r="Q132" s="22"/>
      <c r="R132" s="22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22"/>
      <c r="E133" s="5"/>
      <c r="F133" s="5"/>
      <c r="G133" s="16"/>
      <c r="H133" s="5"/>
      <c r="I133" s="5"/>
      <c r="J133" s="5"/>
      <c r="K133" s="7"/>
      <c r="L133" s="5"/>
      <c r="M133" s="5"/>
      <c r="N133" s="5"/>
      <c r="O133" s="27"/>
      <c r="P133" s="22"/>
      <c r="Q133" s="22"/>
      <c r="R133" s="22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22"/>
      <c r="E134" s="5"/>
      <c r="F134" s="5"/>
      <c r="G134" s="16"/>
      <c r="H134" s="5"/>
      <c r="I134" s="5"/>
      <c r="J134" s="5"/>
      <c r="K134" s="7"/>
      <c r="L134" s="5"/>
      <c r="M134" s="5"/>
      <c r="N134" s="5"/>
      <c r="O134" s="27"/>
      <c r="P134" s="22"/>
      <c r="Q134" s="22"/>
      <c r="R134" s="22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22"/>
      <c r="E135" s="5"/>
      <c r="F135" s="5"/>
      <c r="G135" s="16"/>
      <c r="H135" s="5"/>
      <c r="I135" s="5"/>
      <c r="J135" s="5"/>
      <c r="K135" s="7"/>
      <c r="L135" s="5"/>
      <c r="M135" s="5"/>
      <c r="N135" s="5"/>
      <c r="O135" s="27"/>
      <c r="P135" s="22"/>
      <c r="Q135" s="22"/>
      <c r="R135" s="22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22"/>
      <c r="E136" s="5"/>
      <c r="F136" s="5"/>
      <c r="G136" s="16"/>
      <c r="H136" s="5"/>
      <c r="I136" s="5"/>
      <c r="J136" s="5"/>
      <c r="K136" s="7"/>
      <c r="L136" s="5"/>
      <c r="M136" s="5"/>
      <c r="N136" s="5"/>
      <c r="O136" s="27"/>
      <c r="P136" s="22"/>
      <c r="Q136" s="22"/>
      <c r="R136" s="22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22"/>
      <c r="E137" s="5"/>
      <c r="F137" s="5"/>
      <c r="G137" s="16"/>
      <c r="H137" s="5"/>
      <c r="I137" s="5"/>
      <c r="J137" s="5"/>
      <c r="K137" s="7"/>
      <c r="L137" s="5"/>
      <c r="M137" s="5"/>
      <c r="N137" s="5"/>
      <c r="O137" s="27"/>
      <c r="P137" s="22"/>
      <c r="Q137" s="22"/>
      <c r="R137" s="22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22"/>
      <c r="E138" s="5"/>
      <c r="F138" s="5"/>
      <c r="G138" s="16"/>
      <c r="H138" s="5"/>
      <c r="I138" s="5"/>
      <c r="J138" s="5"/>
      <c r="K138" s="7"/>
      <c r="L138" s="5"/>
      <c r="M138" s="5"/>
      <c r="N138" s="5"/>
      <c r="O138" s="27"/>
      <c r="P138" s="22"/>
      <c r="Q138" s="22"/>
      <c r="R138" s="22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22"/>
      <c r="E139" s="5"/>
      <c r="F139" s="5"/>
      <c r="G139" s="16"/>
      <c r="H139" s="5"/>
      <c r="I139" s="5"/>
      <c r="J139" s="5"/>
      <c r="K139" s="7"/>
      <c r="L139" s="5"/>
      <c r="M139" s="5"/>
      <c r="N139" s="5"/>
      <c r="O139" s="27"/>
      <c r="P139" s="22"/>
      <c r="Q139" s="22"/>
      <c r="R139" s="22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22"/>
      <c r="E140" s="5"/>
      <c r="F140" s="5"/>
      <c r="G140" s="16"/>
      <c r="H140" s="5"/>
      <c r="I140" s="5"/>
      <c r="J140" s="5"/>
      <c r="K140" s="7"/>
      <c r="L140" s="5"/>
      <c r="M140" s="5"/>
      <c r="N140" s="5"/>
      <c r="O140" s="27"/>
      <c r="P140" s="22"/>
      <c r="Q140" s="22"/>
      <c r="R140" s="22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22"/>
      <c r="E141" s="5"/>
      <c r="F141" s="5"/>
      <c r="G141" s="16"/>
      <c r="H141" s="5"/>
      <c r="I141" s="5"/>
      <c r="J141" s="5"/>
      <c r="K141" s="7"/>
      <c r="L141" s="5"/>
      <c r="M141" s="5"/>
      <c r="N141" s="5"/>
      <c r="O141" s="27"/>
      <c r="P141" s="22"/>
      <c r="Q141" s="22"/>
      <c r="R141" s="22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22"/>
      <c r="E142" s="5"/>
      <c r="F142" s="5"/>
      <c r="G142" s="16"/>
      <c r="H142" s="5"/>
      <c r="I142" s="5"/>
      <c r="J142" s="5"/>
      <c r="K142" s="7"/>
      <c r="L142" s="5"/>
      <c r="M142" s="5"/>
      <c r="N142" s="5"/>
      <c r="O142" s="27"/>
      <c r="P142" s="22"/>
      <c r="Q142" s="22"/>
      <c r="R142" s="22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22"/>
      <c r="E143" s="5"/>
      <c r="F143" s="5"/>
      <c r="G143" s="16"/>
      <c r="H143" s="5"/>
      <c r="I143" s="5"/>
      <c r="J143" s="5"/>
      <c r="K143" s="7"/>
      <c r="L143" s="5"/>
      <c r="M143" s="5"/>
      <c r="N143" s="5"/>
      <c r="O143" s="27"/>
      <c r="P143" s="22"/>
      <c r="Q143" s="22"/>
      <c r="R143" s="22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22"/>
      <c r="E144" s="5"/>
      <c r="F144" s="5"/>
      <c r="G144" s="16"/>
      <c r="H144" s="5"/>
      <c r="I144" s="5"/>
      <c r="J144" s="5"/>
      <c r="K144" s="7"/>
      <c r="L144" s="5"/>
      <c r="M144" s="5"/>
      <c r="N144" s="5"/>
      <c r="O144" s="27"/>
      <c r="P144" s="22"/>
      <c r="Q144" s="22"/>
      <c r="R144" s="22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22"/>
      <c r="E145" s="5"/>
      <c r="F145" s="5"/>
      <c r="G145" s="16"/>
      <c r="H145" s="5"/>
      <c r="I145" s="5"/>
      <c r="J145" s="5"/>
      <c r="K145" s="7"/>
      <c r="L145" s="5"/>
      <c r="M145" s="5"/>
      <c r="N145" s="5"/>
      <c r="O145" s="27"/>
      <c r="P145" s="22"/>
      <c r="Q145" s="22"/>
      <c r="R145" s="22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22"/>
      <c r="E146" s="5"/>
      <c r="F146" s="5"/>
      <c r="G146" s="16"/>
      <c r="H146" s="5"/>
      <c r="I146" s="5"/>
      <c r="J146" s="5"/>
      <c r="K146" s="7"/>
      <c r="L146" s="5"/>
      <c r="M146" s="5"/>
      <c r="N146" s="5"/>
      <c r="O146" s="27"/>
      <c r="P146" s="22"/>
      <c r="Q146" s="22"/>
      <c r="R146" s="22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22"/>
      <c r="E147" s="5"/>
      <c r="F147" s="5"/>
      <c r="G147" s="16"/>
      <c r="H147" s="5"/>
      <c r="I147" s="5"/>
      <c r="J147" s="5"/>
      <c r="K147" s="7"/>
      <c r="L147" s="5"/>
      <c r="M147" s="5"/>
      <c r="N147" s="5"/>
      <c r="O147" s="27"/>
      <c r="P147" s="22"/>
      <c r="Q147" s="22"/>
      <c r="R147" s="22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22"/>
      <c r="E148" s="5"/>
      <c r="F148" s="5"/>
      <c r="G148" s="16"/>
      <c r="H148" s="5"/>
      <c r="I148" s="5"/>
      <c r="J148" s="5"/>
      <c r="K148" s="7"/>
      <c r="L148" s="5"/>
      <c r="M148" s="5"/>
      <c r="N148" s="5"/>
      <c r="O148" s="27"/>
      <c r="P148" s="22"/>
      <c r="Q148" s="22"/>
      <c r="R148" s="22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22"/>
      <c r="E149" s="5"/>
      <c r="F149" s="5"/>
      <c r="G149" s="16"/>
      <c r="H149" s="5"/>
      <c r="I149" s="5"/>
      <c r="J149" s="5"/>
      <c r="K149" s="7"/>
      <c r="L149" s="5"/>
      <c r="M149" s="5"/>
      <c r="N149" s="5"/>
      <c r="O149" s="27"/>
      <c r="P149" s="22"/>
      <c r="Q149" s="22"/>
      <c r="R149" s="22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22"/>
      <c r="E150" s="5"/>
      <c r="F150" s="5"/>
      <c r="G150" s="16"/>
      <c r="H150" s="5"/>
      <c r="I150" s="5"/>
      <c r="J150" s="5"/>
      <c r="K150" s="7"/>
      <c r="L150" s="5"/>
      <c r="M150" s="5"/>
      <c r="N150" s="5"/>
      <c r="O150" s="27"/>
      <c r="P150" s="22"/>
      <c r="Q150" s="22"/>
      <c r="R150" s="22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22"/>
      <c r="E151" s="5"/>
      <c r="F151" s="5"/>
      <c r="G151" s="16"/>
      <c r="H151" s="5"/>
      <c r="I151" s="5"/>
      <c r="J151" s="5"/>
      <c r="K151" s="7"/>
      <c r="L151" s="5"/>
      <c r="M151" s="5"/>
      <c r="N151" s="5"/>
      <c r="O151" s="27"/>
      <c r="P151" s="22"/>
      <c r="Q151" s="22"/>
      <c r="R151" s="22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22"/>
      <c r="E152" s="5"/>
      <c r="F152" s="5"/>
      <c r="G152" s="16"/>
      <c r="H152" s="5"/>
      <c r="I152" s="5"/>
      <c r="J152" s="5"/>
      <c r="K152" s="7"/>
      <c r="L152" s="5"/>
      <c r="M152" s="5"/>
      <c r="N152" s="5"/>
      <c r="O152" s="27"/>
      <c r="P152" s="22"/>
      <c r="Q152" s="22"/>
      <c r="R152" s="22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22"/>
      <c r="E153" s="5"/>
      <c r="F153" s="5"/>
      <c r="G153" s="16"/>
      <c r="H153" s="5"/>
      <c r="I153" s="5"/>
      <c r="J153" s="5"/>
      <c r="K153" s="7"/>
      <c r="L153" s="5"/>
      <c r="M153" s="5"/>
      <c r="N153" s="5"/>
      <c r="O153" s="27"/>
      <c r="P153" s="22"/>
      <c r="Q153" s="22"/>
      <c r="R153" s="22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22"/>
      <c r="E154" s="5"/>
      <c r="F154" s="5"/>
      <c r="G154" s="16"/>
      <c r="H154" s="5"/>
      <c r="I154" s="5"/>
      <c r="J154" s="5"/>
      <c r="K154" s="7"/>
      <c r="L154" s="5"/>
      <c r="M154" s="5"/>
      <c r="N154" s="5"/>
      <c r="O154" s="27"/>
      <c r="P154" s="22"/>
      <c r="Q154" s="22"/>
      <c r="R154" s="22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22"/>
      <c r="E155" s="5"/>
      <c r="F155" s="5"/>
      <c r="G155" s="16"/>
      <c r="H155" s="5"/>
      <c r="I155" s="5"/>
      <c r="J155" s="5"/>
      <c r="K155" s="7"/>
      <c r="L155" s="5"/>
      <c r="M155" s="5"/>
      <c r="N155" s="5"/>
      <c r="O155" s="27"/>
      <c r="P155" s="22"/>
      <c r="Q155" s="22"/>
      <c r="R155" s="22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22"/>
      <c r="E156" s="5"/>
      <c r="F156" s="5"/>
      <c r="G156" s="16"/>
      <c r="H156" s="5"/>
      <c r="I156" s="5"/>
      <c r="J156" s="5"/>
      <c r="K156" s="7"/>
      <c r="L156" s="5"/>
      <c r="M156" s="5"/>
      <c r="N156" s="5"/>
      <c r="O156" s="27"/>
      <c r="P156" s="22"/>
      <c r="Q156" s="22"/>
      <c r="R156" s="22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22"/>
      <c r="E157" s="5"/>
      <c r="F157" s="5"/>
      <c r="G157" s="16"/>
      <c r="H157" s="5"/>
      <c r="I157" s="5"/>
      <c r="J157" s="5"/>
      <c r="K157" s="7"/>
      <c r="L157" s="5"/>
      <c r="M157" s="5"/>
      <c r="N157" s="5"/>
      <c r="O157" s="27"/>
      <c r="P157" s="22"/>
      <c r="Q157" s="22"/>
      <c r="R157" s="22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22"/>
      <c r="E158" s="5"/>
      <c r="F158" s="5"/>
      <c r="G158" s="16"/>
      <c r="H158" s="5"/>
      <c r="I158" s="5"/>
      <c r="J158" s="5"/>
      <c r="K158" s="7"/>
      <c r="L158" s="5"/>
      <c r="M158" s="5"/>
      <c r="N158" s="5"/>
      <c r="O158" s="27"/>
      <c r="P158" s="22"/>
      <c r="Q158" s="22"/>
      <c r="R158" s="22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22"/>
      <c r="E159" s="5"/>
      <c r="F159" s="5"/>
      <c r="G159" s="16"/>
      <c r="H159" s="5"/>
      <c r="I159" s="5"/>
      <c r="J159" s="5"/>
      <c r="K159" s="7"/>
      <c r="L159" s="5"/>
      <c r="M159" s="5"/>
      <c r="N159" s="5"/>
      <c r="O159" s="27"/>
      <c r="P159" s="22"/>
      <c r="Q159" s="22"/>
      <c r="R159" s="22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22"/>
      <c r="E160" s="5"/>
      <c r="F160" s="5"/>
      <c r="G160" s="16"/>
      <c r="H160" s="5"/>
      <c r="I160" s="5"/>
      <c r="J160" s="5"/>
      <c r="K160" s="7"/>
      <c r="L160" s="5"/>
      <c r="M160" s="5"/>
      <c r="N160" s="5"/>
      <c r="O160" s="27"/>
      <c r="P160" s="22"/>
      <c r="Q160" s="22"/>
      <c r="R160" s="22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22"/>
      <c r="E161" s="5"/>
      <c r="F161" s="5"/>
      <c r="G161" s="16"/>
      <c r="H161" s="5"/>
      <c r="I161" s="5"/>
      <c r="J161" s="5"/>
      <c r="K161" s="7"/>
      <c r="L161" s="5"/>
      <c r="M161" s="5"/>
      <c r="N161" s="5"/>
      <c r="O161" s="27"/>
      <c r="P161" s="22"/>
      <c r="Q161" s="22"/>
      <c r="R161" s="22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22"/>
      <c r="E162" s="5"/>
      <c r="F162" s="5"/>
      <c r="G162" s="16"/>
      <c r="H162" s="5"/>
      <c r="I162" s="5"/>
      <c r="J162" s="5"/>
      <c r="K162" s="7"/>
      <c r="L162" s="5"/>
      <c r="M162" s="5"/>
      <c r="N162" s="5"/>
      <c r="O162" s="27"/>
      <c r="P162" s="22"/>
      <c r="Q162" s="22"/>
      <c r="R162" s="22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22"/>
      <c r="E163" s="5"/>
      <c r="F163" s="5"/>
      <c r="G163" s="16"/>
      <c r="H163" s="5"/>
      <c r="I163" s="5"/>
      <c r="J163" s="5"/>
      <c r="K163" s="7"/>
      <c r="L163" s="5"/>
      <c r="M163" s="5"/>
      <c r="N163" s="5"/>
      <c r="O163" s="27"/>
      <c r="P163" s="22"/>
      <c r="Q163" s="22"/>
      <c r="R163" s="22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22"/>
      <c r="E164" s="5"/>
      <c r="F164" s="5"/>
      <c r="G164" s="16"/>
      <c r="H164" s="5"/>
      <c r="I164" s="5"/>
      <c r="J164" s="5"/>
      <c r="K164" s="7"/>
      <c r="L164" s="5"/>
      <c r="M164" s="5"/>
      <c r="N164" s="5"/>
      <c r="O164" s="27"/>
      <c r="P164" s="22"/>
      <c r="Q164" s="22"/>
      <c r="R164" s="22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22"/>
      <c r="E165" s="5"/>
      <c r="F165" s="5"/>
      <c r="G165" s="16"/>
      <c r="H165" s="5"/>
      <c r="I165" s="5"/>
      <c r="J165" s="5"/>
      <c r="K165" s="7"/>
      <c r="L165" s="5"/>
      <c r="M165" s="5"/>
      <c r="N165" s="5"/>
      <c r="O165" s="27"/>
      <c r="P165" s="22"/>
      <c r="Q165" s="22"/>
      <c r="R165" s="22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22"/>
      <c r="E166" s="5"/>
      <c r="F166" s="5"/>
      <c r="G166" s="16"/>
      <c r="H166" s="5"/>
      <c r="I166" s="5"/>
      <c r="J166" s="5"/>
      <c r="K166" s="7"/>
      <c r="L166" s="5"/>
      <c r="M166" s="5"/>
      <c r="N166" s="5"/>
      <c r="O166" s="27"/>
      <c r="P166" s="22"/>
      <c r="Q166" s="22"/>
      <c r="R166" s="22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22"/>
      <c r="E167" s="5"/>
      <c r="F167" s="5"/>
      <c r="G167" s="16"/>
      <c r="H167" s="5"/>
      <c r="I167" s="5"/>
      <c r="J167" s="5"/>
      <c r="K167" s="7"/>
      <c r="L167" s="5"/>
      <c r="M167" s="5"/>
      <c r="N167" s="5"/>
      <c r="O167" s="27"/>
      <c r="P167" s="22"/>
      <c r="Q167" s="22"/>
      <c r="R167" s="22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22"/>
      <c r="E168" s="5"/>
      <c r="F168" s="5"/>
      <c r="G168" s="16"/>
      <c r="H168" s="5"/>
      <c r="I168" s="5"/>
      <c r="J168" s="5"/>
      <c r="K168" s="7"/>
      <c r="L168" s="5"/>
      <c r="M168" s="5"/>
      <c r="N168" s="5"/>
      <c r="O168" s="27"/>
      <c r="P168" s="22"/>
      <c r="Q168" s="22"/>
      <c r="R168" s="22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22"/>
      <c r="E169" s="5"/>
      <c r="F169" s="5"/>
      <c r="G169" s="16"/>
      <c r="H169" s="5"/>
      <c r="I169" s="5"/>
      <c r="J169" s="5"/>
      <c r="K169" s="7"/>
      <c r="L169" s="5"/>
      <c r="M169" s="5"/>
      <c r="N169" s="5"/>
      <c r="O169" s="27"/>
      <c r="P169" s="22"/>
      <c r="Q169" s="22"/>
      <c r="R169" s="22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22"/>
      <c r="E170" s="5"/>
      <c r="F170" s="5"/>
      <c r="G170" s="16"/>
      <c r="H170" s="5"/>
      <c r="I170" s="5"/>
      <c r="J170" s="5"/>
      <c r="K170" s="7"/>
      <c r="L170" s="5"/>
      <c r="M170" s="5"/>
      <c r="N170" s="5"/>
      <c r="O170" s="27"/>
      <c r="P170" s="22"/>
      <c r="Q170" s="22"/>
      <c r="R170" s="22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22"/>
      <c r="E171" s="5"/>
      <c r="F171" s="5"/>
      <c r="G171" s="16"/>
      <c r="H171" s="5"/>
      <c r="I171" s="5"/>
      <c r="J171" s="5"/>
      <c r="K171" s="7"/>
      <c r="L171" s="5"/>
      <c r="M171" s="5"/>
      <c r="N171" s="5"/>
      <c r="O171" s="27"/>
      <c r="P171" s="22"/>
      <c r="Q171" s="22"/>
      <c r="R171" s="22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22"/>
      <c r="E172" s="5"/>
      <c r="F172" s="5"/>
      <c r="G172" s="16"/>
      <c r="H172" s="5"/>
      <c r="I172" s="5"/>
      <c r="J172" s="5"/>
      <c r="K172" s="7"/>
      <c r="L172" s="5"/>
      <c r="M172" s="5"/>
      <c r="N172" s="5"/>
      <c r="O172" s="27"/>
      <c r="P172" s="22"/>
      <c r="Q172" s="22"/>
      <c r="R172" s="22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22"/>
      <c r="E173" s="5"/>
      <c r="F173" s="5"/>
      <c r="G173" s="16"/>
      <c r="H173" s="5"/>
      <c r="I173" s="5"/>
      <c r="J173" s="5"/>
      <c r="K173" s="7"/>
      <c r="L173" s="5"/>
      <c r="M173" s="5"/>
      <c r="N173" s="5"/>
      <c r="O173" s="27"/>
      <c r="P173" s="22"/>
      <c r="Q173" s="22"/>
      <c r="R173" s="22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22"/>
      <c r="E174" s="5"/>
      <c r="F174" s="5"/>
      <c r="G174" s="16"/>
      <c r="H174" s="5"/>
      <c r="I174" s="5"/>
      <c r="J174" s="5"/>
      <c r="K174" s="7"/>
      <c r="L174" s="5"/>
      <c r="M174" s="5"/>
      <c r="N174" s="5"/>
      <c r="O174" s="27"/>
      <c r="P174" s="22"/>
      <c r="Q174" s="22"/>
      <c r="R174" s="22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22"/>
      <c r="E175" s="5"/>
      <c r="F175" s="5"/>
      <c r="G175" s="16"/>
      <c r="H175" s="5"/>
      <c r="I175" s="5"/>
      <c r="J175" s="5"/>
      <c r="K175" s="7"/>
      <c r="L175" s="5"/>
      <c r="M175" s="5"/>
      <c r="N175" s="5"/>
      <c r="O175" s="27"/>
      <c r="P175" s="22"/>
      <c r="Q175" s="22"/>
      <c r="R175" s="22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22"/>
      <c r="E176" s="5"/>
      <c r="F176" s="5"/>
      <c r="G176" s="16"/>
      <c r="H176" s="5"/>
      <c r="I176" s="5"/>
      <c r="J176" s="5"/>
      <c r="K176" s="7"/>
      <c r="L176" s="5"/>
      <c r="M176" s="5"/>
      <c r="N176" s="5"/>
      <c r="O176" s="27"/>
      <c r="P176" s="22"/>
      <c r="Q176" s="22"/>
      <c r="R176" s="22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22"/>
      <c r="E177" s="5"/>
      <c r="F177" s="5"/>
      <c r="G177" s="16"/>
      <c r="H177" s="5"/>
      <c r="I177" s="5"/>
      <c r="J177" s="5"/>
      <c r="K177" s="7"/>
      <c r="L177" s="5"/>
      <c r="M177" s="5"/>
      <c r="N177" s="5"/>
      <c r="O177" s="27"/>
      <c r="P177" s="22"/>
      <c r="Q177" s="22"/>
      <c r="R177" s="22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22"/>
      <c r="E178" s="5"/>
      <c r="F178" s="5"/>
      <c r="G178" s="16"/>
      <c r="H178" s="5"/>
      <c r="I178" s="5"/>
      <c r="J178" s="5"/>
      <c r="K178" s="7"/>
      <c r="L178" s="5"/>
      <c r="M178" s="5"/>
      <c r="N178" s="5"/>
      <c r="O178" s="27"/>
      <c r="P178" s="22"/>
      <c r="Q178" s="22"/>
      <c r="R178" s="22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22"/>
      <c r="E179" s="5"/>
      <c r="F179" s="5"/>
      <c r="G179" s="16"/>
      <c r="H179" s="5"/>
      <c r="I179" s="5"/>
      <c r="J179" s="5"/>
      <c r="K179" s="7"/>
      <c r="L179" s="5"/>
      <c r="M179" s="5"/>
      <c r="N179" s="5"/>
      <c r="O179" s="27"/>
      <c r="P179" s="22"/>
      <c r="Q179" s="22"/>
      <c r="R179" s="22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22"/>
      <c r="E180" s="5"/>
      <c r="F180" s="5"/>
      <c r="G180" s="16"/>
      <c r="H180" s="5"/>
      <c r="I180" s="5"/>
      <c r="J180" s="5"/>
      <c r="K180" s="7"/>
      <c r="L180" s="5"/>
      <c r="M180" s="5"/>
      <c r="N180" s="5"/>
      <c r="O180" s="27"/>
      <c r="P180" s="22"/>
      <c r="Q180" s="22"/>
      <c r="R180" s="22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22"/>
      <c r="E181" s="5"/>
      <c r="F181" s="5"/>
      <c r="G181" s="16"/>
      <c r="H181" s="5"/>
      <c r="I181" s="5"/>
      <c r="J181" s="5"/>
      <c r="K181" s="7"/>
      <c r="L181" s="5"/>
      <c r="M181" s="5"/>
      <c r="N181" s="5"/>
      <c r="O181" s="27"/>
      <c r="P181" s="22"/>
      <c r="Q181" s="22"/>
      <c r="R181" s="22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22"/>
      <c r="E182" s="5"/>
      <c r="F182" s="5"/>
      <c r="G182" s="16"/>
      <c r="H182" s="5"/>
      <c r="I182" s="5"/>
      <c r="J182" s="5"/>
      <c r="K182" s="7"/>
      <c r="L182" s="5"/>
      <c r="M182" s="5"/>
      <c r="N182" s="5"/>
      <c r="O182" s="27"/>
      <c r="P182" s="22"/>
      <c r="Q182" s="22"/>
      <c r="R182" s="22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22"/>
      <c r="E183" s="5"/>
      <c r="F183" s="5"/>
      <c r="G183" s="16"/>
      <c r="H183" s="5"/>
      <c r="I183" s="5"/>
      <c r="J183" s="5"/>
      <c r="K183" s="7"/>
      <c r="L183" s="5"/>
      <c r="M183" s="5"/>
      <c r="N183" s="5"/>
      <c r="O183" s="27"/>
      <c r="P183" s="22"/>
      <c r="Q183" s="22"/>
      <c r="R183" s="22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22"/>
      <c r="E184" s="5"/>
      <c r="F184" s="5"/>
      <c r="G184" s="16"/>
      <c r="H184" s="5"/>
      <c r="I184" s="5"/>
      <c r="J184" s="5"/>
      <c r="K184" s="7"/>
      <c r="L184" s="5"/>
      <c r="M184" s="5"/>
      <c r="N184" s="5"/>
      <c r="O184" s="27"/>
      <c r="P184" s="22"/>
      <c r="Q184" s="22"/>
      <c r="R184" s="22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22"/>
      <c r="E185" s="5"/>
      <c r="F185" s="5"/>
      <c r="G185" s="16"/>
      <c r="H185" s="5"/>
      <c r="I185" s="5"/>
      <c r="J185" s="5"/>
      <c r="K185" s="7"/>
      <c r="L185" s="5"/>
      <c r="M185" s="5"/>
      <c r="N185" s="5"/>
      <c r="O185" s="27"/>
      <c r="P185" s="22"/>
      <c r="Q185" s="22"/>
      <c r="R185" s="22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22"/>
      <c r="E186" s="5"/>
      <c r="F186" s="5"/>
      <c r="G186" s="16"/>
      <c r="H186" s="5"/>
      <c r="I186" s="5"/>
      <c r="J186" s="5"/>
      <c r="K186" s="7"/>
      <c r="L186" s="5"/>
      <c r="M186" s="5"/>
      <c r="N186" s="5"/>
      <c r="O186" s="27"/>
      <c r="P186" s="22"/>
      <c r="Q186" s="22"/>
      <c r="R186" s="22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22"/>
      <c r="E187" s="5"/>
      <c r="F187" s="5"/>
      <c r="G187" s="16"/>
      <c r="H187" s="5"/>
      <c r="I187" s="5"/>
      <c r="J187" s="5"/>
      <c r="K187" s="7"/>
      <c r="L187" s="5"/>
      <c r="M187" s="5"/>
      <c r="N187" s="5"/>
      <c r="O187" s="27"/>
      <c r="P187" s="22"/>
      <c r="Q187" s="22"/>
      <c r="R187" s="22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22"/>
      <c r="E188" s="5"/>
      <c r="F188" s="5"/>
      <c r="G188" s="16"/>
      <c r="H188" s="5"/>
      <c r="I188" s="5"/>
      <c r="J188" s="5"/>
      <c r="K188" s="7"/>
      <c r="L188" s="5"/>
      <c r="M188" s="5"/>
      <c r="N188" s="5"/>
      <c r="O188" s="27"/>
      <c r="P188" s="22"/>
      <c r="Q188" s="22"/>
      <c r="R188" s="22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22"/>
      <c r="E189" s="5"/>
      <c r="F189" s="5"/>
      <c r="G189" s="16"/>
      <c r="H189" s="5"/>
      <c r="I189" s="5"/>
      <c r="J189" s="5"/>
      <c r="K189" s="7"/>
      <c r="L189" s="5"/>
      <c r="M189" s="5"/>
      <c r="N189" s="5"/>
      <c r="O189" s="27"/>
      <c r="P189" s="22"/>
      <c r="Q189" s="22"/>
      <c r="R189" s="22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22"/>
      <c r="E190" s="5"/>
      <c r="F190" s="5"/>
      <c r="G190" s="16"/>
      <c r="H190" s="5"/>
      <c r="I190" s="5"/>
      <c r="J190" s="5"/>
      <c r="K190" s="7"/>
      <c r="L190" s="5"/>
      <c r="M190" s="5"/>
      <c r="N190" s="5"/>
      <c r="O190" s="27"/>
      <c r="P190" s="22"/>
      <c r="Q190" s="22"/>
      <c r="R190" s="22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22"/>
      <c r="E191" s="5"/>
      <c r="F191" s="5"/>
      <c r="G191" s="16"/>
      <c r="H191" s="5"/>
      <c r="I191" s="5"/>
      <c r="J191" s="5"/>
      <c r="K191" s="7"/>
      <c r="L191" s="5"/>
      <c r="M191" s="5"/>
      <c r="N191" s="5"/>
      <c r="O191" s="27"/>
      <c r="P191" s="22"/>
      <c r="Q191" s="22"/>
      <c r="R191" s="22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22"/>
      <c r="E192" s="5"/>
      <c r="F192" s="5"/>
      <c r="G192" s="16"/>
      <c r="H192" s="5"/>
      <c r="I192" s="5"/>
      <c r="J192" s="5"/>
      <c r="K192" s="7"/>
      <c r="L192" s="5"/>
      <c r="M192" s="5"/>
      <c r="N192" s="5"/>
      <c r="O192" s="27"/>
      <c r="P192" s="22"/>
      <c r="Q192" s="22"/>
      <c r="R192" s="22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22"/>
      <c r="E193" s="5"/>
      <c r="F193" s="5"/>
      <c r="G193" s="16"/>
      <c r="H193" s="5"/>
      <c r="I193" s="5"/>
      <c r="J193" s="5"/>
      <c r="K193" s="7"/>
      <c r="L193" s="5"/>
      <c r="M193" s="5"/>
      <c r="N193" s="5"/>
      <c r="O193" s="27"/>
      <c r="P193" s="22"/>
      <c r="Q193" s="22"/>
      <c r="R193" s="22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22"/>
      <c r="E194" s="5"/>
      <c r="F194" s="5"/>
      <c r="G194" s="16"/>
      <c r="H194" s="5"/>
      <c r="I194" s="5"/>
      <c r="J194" s="5"/>
      <c r="K194" s="7"/>
      <c r="L194" s="5"/>
      <c r="M194" s="5"/>
      <c r="N194" s="5"/>
      <c r="O194" s="27"/>
      <c r="P194" s="22"/>
      <c r="Q194" s="22"/>
      <c r="R194" s="22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22"/>
      <c r="E195" s="5"/>
      <c r="F195" s="5"/>
      <c r="G195" s="16"/>
      <c r="H195" s="5"/>
      <c r="I195" s="5"/>
      <c r="J195" s="5"/>
      <c r="K195" s="7"/>
      <c r="L195" s="5"/>
      <c r="M195" s="5"/>
      <c r="N195" s="5"/>
      <c r="O195" s="27"/>
      <c r="P195" s="22"/>
      <c r="Q195" s="22"/>
      <c r="R195" s="22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22"/>
      <c r="E196" s="5"/>
      <c r="F196" s="5"/>
      <c r="G196" s="16"/>
      <c r="H196" s="5"/>
      <c r="I196" s="5"/>
      <c r="J196" s="5"/>
      <c r="K196" s="7"/>
      <c r="L196" s="5"/>
      <c r="M196" s="5"/>
      <c r="N196" s="5"/>
      <c r="O196" s="27"/>
      <c r="P196" s="22"/>
      <c r="Q196" s="22"/>
      <c r="R196" s="22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22"/>
      <c r="E197" s="5"/>
      <c r="F197" s="5"/>
      <c r="G197" s="16"/>
      <c r="H197" s="5"/>
      <c r="I197" s="5"/>
      <c r="J197" s="5"/>
      <c r="K197" s="7"/>
      <c r="L197" s="5"/>
      <c r="M197" s="5"/>
      <c r="N197" s="5"/>
      <c r="O197" s="27"/>
      <c r="P197" s="22"/>
      <c r="Q197" s="22"/>
      <c r="R197" s="22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22"/>
      <c r="E198" s="5"/>
      <c r="F198" s="5"/>
      <c r="G198" s="16"/>
      <c r="H198" s="5"/>
      <c r="I198" s="5"/>
      <c r="J198" s="5"/>
      <c r="K198" s="7"/>
      <c r="L198" s="5"/>
      <c r="M198" s="5"/>
      <c r="N198" s="5"/>
      <c r="O198" s="27"/>
      <c r="P198" s="22"/>
      <c r="Q198" s="22"/>
      <c r="R198" s="22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22"/>
      <c r="E199" s="5"/>
      <c r="F199" s="5"/>
      <c r="G199" s="16"/>
      <c r="H199" s="5"/>
      <c r="I199" s="5"/>
      <c r="J199" s="5"/>
      <c r="K199" s="7"/>
      <c r="L199" s="5"/>
      <c r="M199" s="5"/>
      <c r="N199" s="5"/>
      <c r="O199" s="27"/>
      <c r="P199" s="22"/>
      <c r="Q199" s="22"/>
      <c r="R199" s="22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22"/>
      <c r="E200" s="5"/>
      <c r="F200" s="5"/>
      <c r="G200" s="16"/>
      <c r="H200" s="5"/>
      <c r="I200" s="5"/>
      <c r="J200" s="5"/>
      <c r="K200" s="7"/>
      <c r="L200" s="5"/>
      <c r="M200" s="5"/>
      <c r="N200" s="5"/>
      <c r="O200" s="27"/>
      <c r="P200" s="22"/>
      <c r="Q200" s="22"/>
      <c r="R200" s="22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22"/>
      <c r="E201" s="5"/>
      <c r="F201" s="5"/>
      <c r="G201" s="16"/>
      <c r="H201" s="5"/>
      <c r="I201" s="5"/>
      <c r="J201" s="5"/>
      <c r="K201" s="7"/>
      <c r="L201" s="5"/>
      <c r="M201" s="5"/>
      <c r="N201" s="5"/>
      <c r="O201" s="27"/>
      <c r="P201" s="22"/>
      <c r="Q201" s="22"/>
      <c r="R201" s="22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22"/>
      <c r="E202" s="5"/>
      <c r="F202" s="5"/>
      <c r="G202" s="16"/>
      <c r="H202" s="5"/>
      <c r="I202" s="5"/>
      <c r="J202" s="5"/>
      <c r="K202" s="7"/>
      <c r="L202" s="5"/>
      <c r="M202" s="5"/>
      <c r="N202" s="5"/>
      <c r="O202" s="27"/>
      <c r="P202" s="22"/>
      <c r="Q202" s="22"/>
      <c r="R202" s="22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22"/>
      <c r="E203" s="5"/>
      <c r="F203" s="5"/>
      <c r="G203" s="16"/>
      <c r="H203" s="5"/>
      <c r="I203" s="5"/>
      <c r="J203" s="5"/>
      <c r="K203" s="7"/>
      <c r="L203" s="5"/>
      <c r="M203" s="5"/>
      <c r="N203" s="5"/>
      <c r="O203" s="27"/>
      <c r="P203" s="22"/>
      <c r="Q203" s="22"/>
      <c r="R203" s="22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22"/>
      <c r="E204" s="5"/>
      <c r="F204" s="5"/>
      <c r="G204" s="16"/>
      <c r="H204" s="5"/>
      <c r="I204" s="5"/>
      <c r="J204" s="5"/>
      <c r="K204" s="7"/>
      <c r="L204" s="5"/>
      <c r="M204" s="5"/>
      <c r="N204" s="5"/>
      <c r="O204" s="27"/>
      <c r="P204" s="22"/>
      <c r="Q204" s="22"/>
      <c r="R204" s="22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22"/>
      <c r="E205" s="5"/>
      <c r="F205" s="5"/>
      <c r="G205" s="16"/>
      <c r="H205" s="5"/>
      <c r="I205" s="5"/>
      <c r="J205" s="5"/>
      <c r="K205" s="7"/>
      <c r="L205" s="5"/>
      <c r="M205" s="5"/>
      <c r="N205" s="5"/>
      <c r="O205" s="27"/>
      <c r="P205" s="22"/>
      <c r="Q205" s="22"/>
      <c r="R205" s="22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22"/>
      <c r="E206" s="5"/>
      <c r="F206" s="5"/>
      <c r="G206" s="16"/>
      <c r="H206" s="5"/>
      <c r="I206" s="5"/>
      <c r="J206" s="5"/>
      <c r="K206" s="7"/>
      <c r="L206" s="5"/>
      <c r="M206" s="5"/>
      <c r="N206" s="5"/>
      <c r="O206" s="27"/>
      <c r="P206" s="22"/>
      <c r="Q206" s="22"/>
      <c r="R206" s="22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22"/>
      <c r="E207" s="5"/>
      <c r="F207" s="5"/>
      <c r="G207" s="16"/>
      <c r="H207" s="5"/>
      <c r="I207" s="5"/>
      <c r="J207" s="5"/>
      <c r="K207" s="7"/>
      <c r="L207" s="5"/>
      <c r="M207" s="5"/>
      <c r="N207" s="5"/>
      <c r="O207" s="27"/>
      <c r="P207" s="22"/>
      <c r="Q207" s="22"/>
      <c r="R207" s="22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22"/>
      <c r="E208" s="5"/>
      <c r="F208" s="5"/>
      <c r="G208" s="16"/>
      <c r="H208" s="5"/>
      <c r="I208" s="5"/>
      <c r="J208" s="5"/>
      <c r="K208" s="7"/>
      <c r="L208" s="5"/>
      <c r="M208" s="5"/>
      <c r="N208" s="5"/>
      <c r="O208" s="27"/>
      <c r="P208" s="22"/>
      <c r="Q208" s="22"/>
      <c r="R208" s="22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22"/>
      <c r="E209" s="5"/>
      <c r="F209" s="5"/>
      <c r="G209" s="16"/>
      <c r="H209" s="5"/>
      <c r="I209" s="5"/>
      <c r="J209" s="5"/>
      <c r="K209" s="7"/>
      <c r="L209" s="5"/>
      <c r="M209" s="5"/>
      <c r="N209" s="5"/>
      <c r="O209" s="27"/>
      <c r="P209" s="22"/>
      <c r="Q209" s="22"/>
      <c r="R209" s="22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22"/>
      <c r="E210" s="5"/>
      <c r="F210" s="5"/>
      <c r="G210" s="16"/>
      <c r="H210" s="5"/>
      <c r="I210" s="5"/>
      <c r="J210" s="5"/>
      <c r="K210" s="7"/>
      <c r="L210" s="5"/>
      <c r="M210" s="5"/>
      <c r="N210" s="5"/>
      <c r="O210" s="27"/>
      <c r="P210" s="22"/>
      <c r="Q210" s="22"/>
      <c r="R210" s="22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22"/>
      <c r="E211" s="5"/>
      <c r="F211" s="5"/>
      <c r="G211" s="16"/>
      <c r="H211" s="5"/>
      <c r="I211" s="5"/>
      <c r="J211" s="5"/>
      <c r="K211" s="7"/>
      <c r="L211" s="5"/>
      <c r="M211" s="5"/>
      <c r="N211" s="5"/>
      <c r="O211" s="27"/>
      <c r="P211" s="22"/>
      <c r="Q211" s="22"/>
      <c r="R211" s="22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22"/>
      <c r="E212" s="5"/>
      <c r="F212" s="5"/>
      <c r="G212" s="16"/>
      <c r="H212" s="5"/>
      <c r="I212" s="5"/>
      <c r="J212" s="5"/>
      <c r="K212" s="7"/>
      <c r="L212" s="5"/>
      <c r="M212" s="5"/>
      <c r="N212" s="5"/>
      <c r="O212" s="27"/>
      <c r="P212" s="22"/>
      <c r="Q212" s="22"/>
      <c r="R212" s="22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22"/>
      <c r="E213" s="5"/>
      <c r="F213" s="5"/>
      <c r="G213" s="16"/>
      <c r="H213" s="5"/>
      <c r="I213" s="5"/>
      <c r="J213" s="5"/>
      <c r="K213" s="7"/>
      <c r="L213" s="5"/>
      <c r="M213" s="5"/>
      <c r="N213" s="5"/>
      <c r="O213" s="27"/>
      <c r="P213" s="22"/>
      <c r="Q213" s="22"/>
      <c r="R213" s="22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22"/>
      <c r="E214" s="5"/>
      <c r="F214" s="5"/>
      <c r="G214" s="16"/>
      <c r="H214" s="5"/>
      <c r="I214" s="5"/>
      <c r="J214" s="5"/>
      <c r="K214" s="7"/>
      <c r="L214" s="5"/>
      <c r="M214" s="5"/>
      <c r="N214" s="5"/>
      <c r="O214" s="27"/>
      <c r="P214" s="22"/>
      <c r="Q214" s="22"/>
      <c r="R214" s="22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22"/>
      <c r="E215" s="5"/>
      <c r="F215" s="5"/>
      <c r="G215" s="16"/>
      <c r="H215" s="5"/>
      <c r="I215" s="5"/>
      <c r="J215" s="5"/>
      <c r="K215" s="7"/>
      <c r="L215" s="5"/>
      <c r="M215" s="5"/>
      <c r="N215" s="5"/>
      <c r="O215" s="27"/>
      <c r="P215" s="22"/>
      <c r="Q215" s="22"/>
      <c r="R215" s="22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22"/>
      <c r="E216" s="5"/>
      <c r="F216" s="5"/>
      <c r="G216" s="16"/>
      <c r="H216" s="5"/>
      <c r="I216" s="5"/>
      <c r="J216" s="5"/>
      <c r="K216" s="7"/>
      <c r="L216" s="5"/>
      <c r="M216" s="5"/>
      <c r="N216" s="5"/>
      <c r="O216" s="27"/>
      <c r="P216" s="22"/>
      <c r="Q216" s="22"/>
      <c r="R216" s="22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22"/>
      <c r="E217" s="5"/>
      <c r="F217" s="5"/>
      <c r="G217" s="16"/>
      <c r="H217" s="5"/>
      <c r="I217" s="5"/>
      <c r="J217" s="5"/>
      <c r="K217" s="7"/>
      <c r="L217" s="5"/>
      <c r="M217" s="5"/>
      <c r="N217" s="5"/>
      <c r="O217" s="27"/>
      <c r="P217" s="22"/>
      <c r="Q217" s="22"/>
      <c r="R217" s="22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22"/>
      <c r="E218" s="5"/>
      <c r="F218" s="5"/>
      <c r="G218" s="16"/>
      <c r="H218" s="5"/>
      <c r="I218" s="5"/>
      <c r="J218" s="5"/>
      <c r="K218" s="7"/>
      <c r="L218" s="5"/>
      <c r="M218" s="5"/>
      <c r="N218" s="5"/>
      <c r="O218" s="27"/>
      <c r="P218" s="22"/>
      <c r="Q218" s="22"/>
      <c r="R218" s="22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22"/>
      <c r="E219" s="5"/>
      <c r="F219" s="5"/>
      <c r="G219" s="16"/>
      <c r="H219" s="5"/>
      <c r="I219" s="5"/>
      <c r="J219" s="5"/>
      <c r="K219" s="7"/>
      <c r="L219" s="5"/>
      <c r="M219" s="5"/>
      <c r="N219" s="5"/>
      <c r="O219" s="27"/>
      <c r="P219" s="22"/>
      <c r="Q219" s="22"/>
      <c r="R219" s="22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22"/>
      <c r="E220" s="5"/>
      <c r="F220" s="5"/>
      <c r="G220" s="16"/>
      <c r="H220" s="5"/>
      <c r="I220" s="5"/>
      <c r="J220" s="5"/>
      <c r="K220" s="7"/>
      <c r="L220" s="5"/>
      <c r="M220" s="5"/>
      <c r="N220" s="5"/>
      <c r="O220" s="27"/>
      <c r="P220" s="22"/>
      <c r="Q220" s="22"/>
      <c r="R220" s="22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22"/>
      <c r="E221" s="5"/>
      <c r="F221" s="5"/>
      <c r="G221" s="16"/>
      <c r="H221" s="5"/>
      <c r="I221" s="5"/>
      <c r="J221" s="5"/>
      <c r="K221" s="7"/>
      <c r="L221" s="5"/>
      <c r="M221" s="5"/>
      <c r="N221" s="5"/>
      <c r="O221" s="27"/>
      <c r="P221" s="22"/>
      <c r="Q221" s="22"/>
      <c r="R221" s="22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22"/>
      <c r="E222" s="5"/>
      <c r="F222" s="5"/>
      <c r="G222" s="16"/>
      <c r="H222" s="5"/>
      <c r="I222" s="5"/>
      <c r="J222" s="5"/>
      <c r="K222" s="7"/>
      <c r="L222" s="5"/>
      <c r="M222" s="5"/>
      <c r="N222" s="5"/>
      <c r="O222" s="27"/>
      <c r="P222" s="22"/>
      <c r="Q222" s="22"/>
      <c r="R222" s="22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22"/>
      <c r="E223" s="5"/>
      <c r="F223" s="5"/>
      <c r="G223" s="16"/>
      <c r="H223" s="5"/>
      <c r="I223" s="5"/>
      <c r="J223" s="5"/>
      <c r="K223" s="7"/>
      <c r="L223" s="5"/>
      <c r="M223" s="5"/>
      <c r="N223" s="5"/>
      <c r="O223" s="27"/>
      <c r="P223" s="22"/>
      <c r="Q223" s="22"/>
      <c r="R223" s="22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22"/>
      <c r="E224" s="5"/>
      <c r="F224" s="5"/>
      <c r="G224" s="16"/>
      <c r="H224" s="5"/>
      <c r="I224" s="5"/>
      <c r="J224" s="5"/>
      <c r="K224" s="7"/>
      <c r="L224" s="5"/>
      <c r="M224" s="5"/>
      <c r="N224" s="5"/>
      <c r="O224" s="27"/>
      <c r="P224" s="22"/>
      <c r="Q224" s="22"/>
      <c r="R224" s="22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22"/>
      <c r="E225" s="5"/>
      <c r="F225" s="5"/>
      <c r="G225" s="16"/>
      <c r="H225" s="5"/>
      <c r="I225" s="5"/>
      <c r="J225" s="5"/>
      <c r="K225" s="7"/>
      <c r="L225" s="5"/>
      <c r="M225" s="5"/>
      <c r="N225" s="5"/>
      <c r="O225" s="27"/>
      <c r="P225" s="22"/>
      <c r="Q225" s="22"/>
      <c r="R225" s="22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22"/>
      <c r="E226" s="5"/>
      <c r="F226" s="5"/>
      <c r="G226" s="16"/>
      <c r="H226" s="5"/>
      <c r="I226" s="5"/>
      <c r="J226" s="5"/>
      <c r="K226" s="7"/>
      <c r="L226" s="5"/>
      <c r="M226" s="5"/>
      <c r="N226" s="5"/>
      <c r="O226" s="27"/>
      <c r="P226" s="22"/>
      <c r="Q226" s="22"/>
      <c r="R226" s="22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22"/>
      <c r="E227" s="5"/>
      <c r="F227" s="5"/>
      <c r="G227" s="16"/>
      <c r="H227" s="5"/>
      <c r="I227" s="5"/>
      <c r="J227" s="5"/>
      <c r="K227" s="7"/>
      <c r="L227" s="5"/>
      <c r="M227" s="5"/>
      <c r="N227" s="5"/>
      <c r="O227" s="27"/>
      <c r="P227" s="22"/>
      <c r="Q227" s="22"/>
      <c r="R227" s="22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22"/>
      <c r="E228" s="5"/>
      <c r="F228" s="5"/>
      <c r="G228" s="16"/>
      <c r="H228" s="5"/>
      <c r="I228" s="5"/>
      <c r="J228" s="5"/>
      <c r="K228" s="7"/>
      <c r="L228" s="5"/>
      <c r="M228" s="5"/>
      <c r="N228" s="5"/>
      <c r="O228" s="27"/>
      <c r="P228" s="22"/>
      <c r="Q228" s="22"/>
      <c r="R228" s="22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22"/>
      <c r="E229" s="5"/>
      <c r="F229" s="5"/>
      <c r="G229" s="16"/>
      <c r="H229" s="5"/>
      <c r="I229" s="5"/>
      <c r="J229" s="5"/>
      <c r="K229" s="7"/>
      <c r="L229" s="5"/>
      <c r="M229" s="5"/>
      <c r="N229" s="5"/>
      <c r="O229" s="27"/>
      <c r="P229" s="22"/>
      <c r="Q229" s="22"/>
      <c r="R229" s="22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22"/>
      <c r="E230" s="5"/>
      <c r="F230" s="5"/>
      <c r="G230" s="16"/>
      <c r="H230" s="5"/>
      <c r="I230" s="5"/>
      <c r="J230" s="5"/>
      <c r="K230" s="7"/>
      <c r="L230" s="5"/>
      <c r="M230" s="5"/>
      <c r="N230" s="5"/>
      <c r="O230" s="27"/>
      <c r="P230" s="22"/>
      <c r="Q230" s="22"/>
      <c r="R230" s="22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22"/>
      <c r="E231" s="5"/>
      <c r="F231" s="5"/>
      <c r="G231" s="16"/>
      <c r="H231" s="5"/>
      <c r="I231" s="5"/>
      <c r="J231" s="5"/>
      <c r="K231" s="7"/>
      <c r="L231" s="5"/>
      <c r="M231" s="5"/>
      <c r="N231" s="5"/>
      <c r="O231" s="27"/>
      <c r="P231" s="22"/>
      <c r="Q231" s="22"/>
      <c r="R231" s="22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22"/>
      <c r="E232" s="5"/>
      <c r="F232" s="5"/>
      <c r="G232" s="16"/>
      <c r="H232" s="5"/>
      <c r="I232" s="5"/>
      <c r="J232" s="5"/>
      <c r="K232" s="7"/>
      <c r="L232" s="5"/>
      <c r="M232" s="5"/>
      <c r="N232" s="5"/>
      <c r="O232" s="27"/>
      <c r="P232" s="22"/>
      <c r="Q232" s="22"/>
      <c r="R232" s="22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22"/>
      <c r="E233" s="5"/>
      <c r="F233" s="5"/>
      <c r="G233" s="16"/>
      <c r="H233" s="5"/>
      <c r="I233" s="5"/>
      <c r="J233" s="5"/>
      <c r="K233" s="7"/>
      <c r="L233" s="5"/>
      <c r="M233" s="5"/>
      <c r="N233" s="5"/>
      <c r="O233" s="27"/>
      <c r="P233" s="22"/>
      <c r="Q233" s="22"/>
      <c r="R233" s="22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22"/>
      <c r="E234" s="5"/>
      <c r="F234" s="5"/>
      <c r="G234" s="16"/>
      <c r="H234" s="5"/>
      <c r="I234" s="5"/>
      <c r="J234" s="5"/>
      <c r="K234" s="7"/>
      <c r="L234" s="5"/>
      <c r="M234" s="5"/>
      <c r="N234" s="5"/>
      <c r="O234" s="27"/>
      <c r="P234" s="22"/>
      <c r="Q234" s="22"/>
      <c r="R234" s="22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22"/>
      <c r="E235" s="5"/>
      <c r="F235" s="5"/>
      <c r="G235" s="16"/>
      <c r="H235" s="5"/>
      <c r="I235" s="5"/>
      <c r="J235" s="5"/>
      <c r="K235" s="7"/>
      <c r="L235" s="5"/>
      <c r="M235" s="5"/>
      <c r="N235" s="5"/>
      <c r="O235" s="27"/>
      <c r="P235" s="22"/>
      <c r="Q235" s="22"/>
      <c r="R235" s="22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7">
    <mergeCell ref="E30:E31"/>
    <mergeCell ref="F30:F31"/>
    <mergeCell ref="B33:B34"/>
    <mergeCell ref="C16:C17"/>
    <mergeCell ref="C22:C23"/>
    <mergeCell ref="D22:D23"/>
    <mergeCell ref="E22:E23"/>
    <mergeCell ref="F22:F23"/>
    <mergeCell ref="C26:C27"/>
    <mergeCell ref="D26:D27"/>
    <mergeCell ref="B16:B18"/>
    <mergeCell ref="D16:D17"/>
    <mergeCell ref="E26:E27"/>
    <mergeCell ref="F26:F27"/>
    <mergeCell ref="C28:C29"/>
    <mergeCell ref="D28:D29"/>
    <mergeCell ref="E28:E29"/>
    <mergeCell ref="F28:F29"/>
    <mergeCell ref="D8:D10"/>
    <mergeCell ref="B7:B12"/>
    <mergeCell ref="C8:C10"/>
    <mergeCell ref="B13:B14"/>
    <mergeCell ref="C13:C14"/>
    <mergeCell ref="D13:D14"/>
    <mergeCell ref="E7:E12"/>
    <mergeCell ref="E13:E14"/>
    <mergeCell ref="F13:F14"/>
    <mergeCell ref="E16:E17"/>
    <mergeCell ref="F16:F17"/>
    <mergeCell ref="F7:F12"/>
    <mergeCell ref="A1:D1"/>
    <mergeCell ref="I1:J1"/>
    <mergeCell ref="K1:M1"/>
    <mergeCell ref="P3:Q3"/>
    <mergeCell ref="H4:H5"/>
    <mergeCell ref="F5:F6"/>
    <mergeCell ref="E5:E6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7"/>
  <sheetViews>
    <sheetView workbookViewId="0">
      <pane xSplit="1" topLeftCell="B1" activePane="topRight" state="frozen"/>
      <selection pane="topRight" activeCell="O4" sqref="O4"/>
    </sheetView>
  </sheetViews>
  <sheetFormatPr baseColWidth="10" defaultColWidth="12.7109375" defaultRowHeight="15" customHeight="1" x14ac:dyDescent="0.2"/>
  <cols>
    <col min="1" max="1" width="41.42578125" customWidth="1"/>
    <col min="2" max="2" width="10.85546875" customWidth="1"/>
    <col min="3" max="3" width="7.140625" customWidth="1"/>
    <col min="4" max="4" width="7.28515625" customWidth="1"/>
    <col min="5" max="5" width="7.140625" customWidth="1"/>
    <col min="6" max="6" width="6.7109375" customWidth="1"/>
    <col min="7" max="7" width="6.85546875" customWidth="1"/>
    <col min="8" max="8" width="7.7109375" customWidth="1"/>
    <col min="9" max="9" width="8.7109375" customWidth="1"/>
    <col min="10" max="10" width="8.28515625" customWidth="1"/>
    <col min="11" max="11" width="32.7109375" customWidth="1"/>
    <col min="14" max="14" width="6.7109375" customWidth="1"/>
    <col min="15" max="15" width="10.140625" customWidth="1"/>
    <col min="19" max="20" width="9.42578125" customWidth="1"/>
    <col min="21" max="21" width="7.140625" customWidth="1"/>
  </cols>
  <sheetData>
    <row r="1" spans="1:26" ht="15.75" customHeight="1" x14ac:dyDescent="0.2">
      <c r="A1" s="242"/>
      <c r="B1" s="365" t="s">
        <v>188</v>
      </c>
      <c r="C1" s="329"/>
      <c r="D1" s="329"/>
      <c r="E1" s="329"/>
      <c r="F1" s="329"/>
      <c r="G1" s="329"/>
      <c r="H1" s="329"/>
      <c r="I1" s="330"/>
      <c r="J1" s="242"/>
      <c r="K1" s="242"/>
      <c r="L1" s="242"/>
      <c r="N1" s="43"/>
      <c r="O1" s="43"/>
    </row>
    <row r="2" spans="1:26" ht="15.75" customHeight="1" x14ac:dyDescent="0.25">
      <c r="A2" s="158"/>
      <c r="B2" s="263" t="s">
        <v>189</v>
      </c>
      <c r="C2" s="264" t="s">
        <v>190</v>
      </c>
      <c r="D2" s="263" t="s">
        <v>191</v>
      </c>
      <c r="E2" s="264" t="s">
        <v>192</v>
      </c>
      <c r="F2" s="263" t="s">
        <v>193</v>
      </c>
      <c r="G2" s="264" t="s">
        <v>194</v>
      </c>
      <c r="H2" s="265" t="s">
        <v>195</v>
      </c>
      <c r="I2" s="266" t="s">
        <v>196</v>
      </c>
      <c r="J2" s="266" t="s">
        <v>197</v>
      </c>
      <c r="K2" s="241" t="s">
        <v>198</v>
      </c>
      <c r="L2" s="251" t="s">
        <v>199</v>
      </c>
      <c r="M2" s="267" t="s">
        <v>200</v>
      </c>
      <c r="N2" s="267"/>
      <c r="O2" s="267" t="s">
        <v>201</v>
      </c>
      <c r="P2" s="82"/>
      <c r="S2" s="82"/>
    </row>
    <row r="3" spans="1:26" ht="15.75" customHeight="1" x14ac:dyDescent="0.2">
      <c r="A3" s="242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N3" s="43"/>
      <c r="O3" s="43"/>
    </row>
    <row r="4" spans="1:26" ht="15.75" customHeight="1" x14ac:dyDescent="0.25">
      <c r="A4" s="321" t="s">
        <v>202</v>
      </c>
      <c r="B4" s="315"/>
      <c r="C4" s="270">
        <f>'L1'!J30+'L1'!J31</f>
        <v>87</v>
      </c>
      <c r="D4" s="270">
        <f>'L2'!J12</f>
        <v>50</v>
      </c>
      <c r="E4" s="269"/>
      <c r="F4" s="269">
        <f>'L3'!J8+'L3'!J9+'L3'!J10</f>
        <v>45.5</v>
      </c>
      <c r="G4" s="271">
        <f>'L3'!J28+'L3'!J26</f>
        <v>15</v>
      </c>
      <c r="H4" s="270">
        <f t="shared" ref="H4:I4" si="0">B4+D4+F4</f>
        <v>95.5</v>
      </c>
      <c r="I4" s="270">
        <f t="shared" si="0"/>
        <v>102</v>
      </c>
      <c r="J4" s="272">
        <f t="shared" ref="J4:J16" si="1">SUM(B4:G4)</f>
        <v>197.5</v>
      </c>
      <c r="K4" s="242">
        <f t="shared" ref="K4:K5" si="2">7.5</f>
        <v>7.5</v>
      </c>
      <c r="L4" s="242">
        <f t="shared" ref="L4:L10" si="3">J4+K4</f>
        <v>205</v>
      </c>
      <c r="M4" s="82">
        <v>192</v>
      </c>
      <c r="N4" s="82"/>
      <c r="O4" s="273">
        <f>L4-M4</f>
        <v>13</v>
      </c>
      <c r="P4" s="82"/>
      <c r="R4" s="200"/>
    </row>
    <row r="5" spans="1:26" ht="18.75" customHeight="1" x14ac:dyDescent="0.25">
      <c r="A5" s="321" t="s">
        <v>203</v>
      </c>
      <c r="B5" s="316">
        <f>'L1'!J9+'L1'!J10+'L1'!J11</f>
        <v>87</v>
      </c>
      <c r="C5" s="274">
        <f>'L1'!J43+'L1'!J42</f>
        <v>18</v>
      </c>
      <c r="D5" s="275">
        <f>'L2'!J11</f>
        <v>50</v>
      </c>
      <c r="E5" s="274"/>
      <c r="F5" s="274"/>
      <c r="G5" s="275">
        <f>'L3'!J25+'L3'!J24</f>
        <v>100</v>
      </c>
      <c r="H5" s="270">
        <f t="shared" ref="H5:I5" si="4">B5+D5+F5</f>
        <v>137</v>
      </c>
      <c r="I5" s="275">
        <f t="shared" si="4"/>
        <v>118</v>
      </c>
      <c r="J5" s="272">
        <f t="shared" si="1"/>
        <v>255</v>
      </c>
      <c r="K5" s="242">
        <f t="shared" si="2"/>
        <v>7.5</v>
      </c>
      <c r="L5" s="242">
        <f t="shared" si="3"/>
        <v>262.5</v>
      </c>
      <c r="M5" s="82">
        <v>192</v>
      </c>
      <c r="N5" s="82"/>
      <c r="O5" s="273">
        <f t="shared" ref="O5:O8" si="5">L5-M5</f>
        <v>70.5</v>
      </c>
      <c r="P5" s="82"/>
      <c r="Q5" s="82"/>
    </row>
    <row r="6" spans="1:26" ht="15.75" customHeight="1" x14ac:dyDescent="0.25">
      <c r="A6" s="321" t="s">
        <v>204</v>
      </c>
      <c r="B6" s="317">
        <f>'L1'!J23+'L1'!J13</f>
        <v>40.5</v>
      </c>
      <c r="C6" s="274"/>
      <c r="D6" s="274">
        <f>'L2'!J13+'L2'!J19+'L2'!J15</f>
        <v>70</v>
      </c>
      <c r="E6" s="274">
        <f>'L2'!J37+'L2'!J29</f>
        <v>47</v>
      </c>
      <c r="F6" s="274"/>
      <c r="G6" s="276">
        <f>'L3'!J27+'L3'!J29</f>
        <v>42</v>
      </c>
      <c r="H6" s="270">
        <f t="shared" ref="H6:I6" si="6">B6+D6+F6</f>
        <v>110.5</v>
      </c>
      <c r="I6" s="275">
        <f t="shared" si="6"/>
        <v>89</v>
      </c>
      <c r="J6" s="272">
        <f t="shared" si="1"/>
        <v>199.5</v>
      </c>
      <c r="K6" s="242">
        <v>7.5</v>
      </c>
      <c r="L6" s="242">
        <f t="shared" si="3"/>
        <v>207</v>
      </c>
      <c r="M6" s="82">
        <v>192</v>
      </c>
      <c r="N6" s="82"/>
      <c r="O6" s="273">
        <f t="shared" si="5"/>
        <v>15</v>
      </c>
      <c r="P6" s="82"/>
      <c r="Q6" s="43"/>
      <c r="R6" s="200"/>
    </row>
    <row r="7" spans="1:26" ht="15.75" customHeight="1" x14ac:dyDescent="0.25">
      <c r="A7" s="327" t="s">
        <v>205</v>
      </c>
      <c r="B7" s="317">
        <f>'L1'!J12+'L1'!J20</f>
        <v>114.75</v>
      </c>
      <c r="C7" s="275">
        <f>'L1'!J32+'L1'!J34+'L1'!J35</f>
        <v>93</v>
      </c>
      <c r="D7" s="275">
        <f>'L2'!J9+'L2'!J10</f>
        <v>50</v>
      </c>
      <c r="E7" s="275">
        <f>'L2'!J26+'L2'!J39</f>
        <v>79</v>
      </c>
      <c r="F7" s="275">
        <f>'L3'!J7</f>
        <v>50</v>
      </c>
      <c r="G7" s="274"/>
      <c r="H7" s="270">
        <f t="shared" ref="H7:I7" si="7">B7+D7+F7</f>
        <v>214.75</v>
      </c>
      <c r="I7" s="275">
        <f t="shared" si="7"/>
        <v>172</v>
      </c>
      <c r="J7" s="272">
        <f t="shared" si="1"/>
        <v>386.75</v>
      </c>
      <c r="K7" s="158">
        <f>7.5+30</f>
        <v>37.5</v>
      </c>
      <c r="L7" s="242">
        <f t="shared" si="3"/>
        <v>424.25</v>
      </c>
      <c r="M7" s="82">
        <v>384</v>
      </c>
      <c r="N7" s="82"/>
      <c r="O7" s="273">
        <f t="shared" si="5"/>
        <v>40.25</v>
      </c>
      <c r="P7" s="82"/>
      <c r="S7" s="43"/>
    </row>
    <row r="8" spans="1:26" ht="15.75" customHeight="1" x14ac:dyDescent="0.25">
      <c r="A8" s="327" t="s">
        <v>206</v>
      </c>
      <c r="B8" s="317">
        <f>'L1'!J25</f>
        <v>39</v>
      </c>
      <c r="C8" s="275">
        <f>'L1'!J38+'L1'!J45+'L1'!J37</f>
        <v>126.75</v>
      </c>
      <c r="D8" s="275">
        <f>'L2'!J22</f>
        <v>23</v>
      </c>
      <c r="E8" s="275">
        <f>'L2'!J40</f>
        <v>23</v>
      </c>
      <c r="F8" s="274">
        <f>'L3'!J12+'L3'!J13+'L3'!J18+'L3'!J14</f>
        <v>126</v>
      </c>
      <c r="G8" s="275">
        <f>'L3'!J33+'L3'!J34</f>
        <v>52</v>
      </c>
      <c r="H8" s="270">
        <f t="shared" ref="H8:I8" si="8">B8+D8+F8</f>
        <v>188</v>
      </c>
      <c r="I8" s="275">
        <f t="shared" si="8"/>
        <v>201.75</v>
      </c>
      <c r="J8" s="272">
        <f t="shared" si="1"/>
        <v>389.75</v>
      </c>
      <c r="K8" s="242">
        <v>7.5</v>
      </c>
      <c r="L8" s="242">
        <f t="shared" si="3"/>
        <v>397.25</v>
      </c>
      <c r="M8" s="82">
        <v>384</v>
      </c>
      <c r="N8" s="82"/>
      <c r="O8" s="273">
        <f t="shared" si="5"/>
        <v>13.25</v>
      </c>
      <c r="P8" s="82"/>
    </row>
    <row r="9" spans="1:26" ht="15.75" customHeight="1" x14ac:dyDescent="0.25">
      <c r="A9" s="322" t="s">
        <v>207</v>
      </c>
      <c r="B9" s="316"/>
      <c r="C9" s="275"/>
      <c r="D9" s="274">
        <f>'L2'!J14</f>
        <v>20</v>
      </c>
      <c r="E9" s="274">
        <f>'L2'!J27+'L2'!J28</f>
        <v>50</v>
      </c>
      <c r="F9" s="274">
        <f>'L3'!J11</f>
        <v>59</v>
      </c>
      <c r="G9" s="274">
        <f>'L3'!J22+'L3'!J23</f>
        <v>50</v>
      </c>
      <c r="H9" s="270">
        <f t="shared" ref="H9:I9" si="9">B9+D9+F9</f>
        <v>79</v>
      </c>
      <c r="I9" s="275">
        <f t="shared" si="9"/>
        <v>100</v>
      </c>
      <c r="J9" s="272">
        <f t="shared" si="1"/>
        <v>179</v>
      </c>
      <c r="K9" s="277">
        <v>37.5</v>
      </c>
      <c r="L9" s="242">
        <f t="shared" si="3"/>
        <v>216.5</v>
      </c>
      <c r="M9" s="82">
        <v>192</v>
      </c>
      <c r="N9" s="82"/>
      <c r="O9" s="273">
        <f>L9-M9</f>
        <v>24.5</v>
      </c>
      <c r="P9" s="82"/>
      <c r="Q9" s="43"/>
      <c r="R9" s="82"/>
      <c r="S9" s="82"/>
    </row>
    <row r="10" spans="1:26" ht="15.75" customHeight="1" x14ac:dyDescent="0.2">
      <c r="A10" s="323" t="s">
        <v>35</v>
      </c>
      <c r="B10" s="316">
        <v>87.75</v>
      </c>
      <c r="C10" s="275"/>
      <c r="D10" s="274">
        <v>20</v>
      </c>
      <c r="E10" s="274">
        <v>92</v>
      </c>
      <c r="F10" s="274"/>
      <c r="G10" s="274"/>
      <c r="H10" s="270">
        <f t="shared" ref="H10:I10" si="10">B10+D10+F10</f>
        <v>107.75</v>
      </c>
      <c r="I10" s="275">
        <f t="shared" si="10"/>
        <v>92</v>
      </c>
      <c r="J10" s="272">
        <f t="shared" si="1"/>
        <v>199.75</v>
      </c>
      <c r="K10" s="278">
        <v>7.5</v>
      </c>
      <c r="L10" s="242">
        <f t="shared" si="3"/>
        <v>207.25</v>
      </c>
      <c r="M10" s="82">
        <v>192</v>
      </c>
      <c r="N10" s="82"/>
      <c r="O10" s="273">
        <f>L10-M10</f>
        <v>15.25</v>
      </c>
      <c r="P10" s="82"/>
      <c r="Q10" s="43"/>
      <c r="R10" s="82"/>
      <c r="S10" s="82"/>
      <c r="T10" s="43"/>
      <c r="U10" s="43"/>
      <c r="V10" s="43"/>
      <c r="W10" s="43"/>
      <c r="X10" s="43"/>
      <c r="Y10" s="43"/>
      <c r="Z10" s="43"/>
    </row>
    <row r="11" spans="1:26" ht="15.75" customHeight="1" x14ac:dyDescent="0.2">
      <c r="A11" s="324" t="s">
        <v>208</v>
      </c>
      <c r="B11" s="318">
        <v>66</v>
      </c>
      <c r="C11" s="279">
        <v>126</v>
      </c>
      <c r="D11" s="269"/>
      <c r="E11" s="269"/>
      <c r="F11" s="269"/>
      <c r="G11" s="269"/>
      <c r="H11" s="270">
        <f t="shared" ref="H11:I11" si="11">B11+D11+F11</f>
        <v>66</v>
      </c>
      <c r="I11" s="275">
        <f t="shared" si="11"/>
        <v>126</v>
      </c>
      <c r="J11" s="272">
        <f t="shared" si="1"/>
        <v>192</v>
      </c>
      <c r="K11" s="280"/>
      <c r="N11" s="43"/>
      <c r="O11" s="43"/>
    </row>
    <row r="12" spans="1:26" ht="15.75" customHeight="1" x14ac:dyDescent="0.2">
      <c r="A12" s="325" t="s">
        <v>45</v>
      </c>
      <c r="B12" s="315">
        <f>'L1'!J22</f>
        <v>36</v>
      </c>
      <c r="C12" s="269">
        <f>'L1'!J41</f>
        <v>54</v>
      </c>
      <c r="D12" s="269"/>
      <c r="E12" s="269"/>
      <c r="F12" s="269"/>
      <c r="G12" s="269"/>
      <c r="H12" s="270">
        <f t="shared" ref="H12:I12" si="12">B12+D12+F12</f>
        <v>36</v>
      </c>
      <c r="I12" s="270">
        <f t="shared" si="12"/>
        <v>54</v>
      </c>
      <c r="J12" s="272">
        <f t="shared" si="1"/>
        <v>90</v>
      </c>
      <c r="K12" s="242"/>
      <c r="L12" s="242"/>
      <c r="N12" s="43"/>
      <c r="O12" s="43"/>
      <c r="P12" s="82"/>
      <c r="T12" s="242"/>
      <c r="U12" s="281"/>
      <c r="V12" s="43"/>
      <c r="W12" s="43"/>
      <c r="X12" s="43"/>
      <c r="Y12" s="43"/>
      <c r="Z12" s="43"/>
    </row>
    <row r="13" spans="1:26" ht="15.75" customHeight="1" x14ac:dyDescent="0.2">
      <c r="A13" s="325" t="s">
        <v>106</v>
      </c>
      <c r="B13" s="315">
        <v>54</v>
      </c>
      <c r="C13" s="269">
        <v>54</v>
      </c>
      <c r="D13" s="269">
        <f>'L2'!J18</f>
        <v>18</v>
      </c>
      <c r="E13" s="269">
        <f>'L2'!J36</f>
        <v>18</v>
      </c>
      <c r="F13" s="269"/>
      <c r="G13" s="269"/>
      <c r="H13" s="270">
        <f t="shared" ref="H13:I13" si="13">B13+D13+F13</f>
        <v>72</v>
      </c>
      <c r="I13" s="270">
        <f t="shared" si="13"/>
        <v>72</v>
      </c>
      <c r="J13" s="272">
        <f t="shared" si="1"/>
        <v>144</v>
      </c>
      <c r="K13" s="242"/>
      <c r="L13" s="43"/>
      <c r="N13" s="43"/>
      <c r="O13" s="43"/>
      <c r="P13" s="82"/>
      <c r="T13" s="242"/>
      <c r="U13" s="281"/>
      <c r="V13" s="43"/>
      <c r="W13" s="43"/>
      <c r="X13" s="43"/>
      <c r="Y13" s="43"/>
      <c r="Z13" s="43"/>
    </row>
    <row r="14" spans="1:26" ht="15.75" customHeight="1" x14ac:dyDescent="0.2">
      <c r="A14" s="326" t="s">
        <v>209</v>
      </c>
      <c r="B14" s="319"/>
      <c r="C14" s="282"/>
      <c r="D14" s="282"/>
      <c r="E14" s="282"/>
      <c r="F14" s="282">
        <f>'L3'!J15</f>
        <v>24</v>
      </c>
      <c r="G14" s="282">
        <f>'L3'!J32</f>
        <v>24</v>
      </c>
      <c r="H14" s="283">
        <f t="shared" ref="H14:I14" si="14">B14+D14+F14</f>
        <v>24</v>
      </c>
      <c r="I14" s="283">
        <f t="shared" si="14"/>
        <v>24</v>
      </c>
      <c r="J14" s="284">
        <f t="shared" si="1"/>
        <v>48</v>
      </c>
      <c r="K14" s="242"/>
      <c r="L14" s="242"/>
      <c r="N14" s="43"/>
      <c r="O14" s="43"/>
      <c r="P14" s="82"/>
      <c r="T14" s="242"/>
      <c r="U14" s="281"/>
      <c r="V14" s="43"/>
      <c r="W14" s="43"/>
      <c r="X14" s="43"/>
      <c r="Y14" s="43"/>
      <c r="Z14" s="43"/>
    </row>
    <row r="15" spans="1:26" ht="15.75" customHeight="1" x14ac:dyDescent="0.2">
      <c r="A15" s="326" t="s">
        <v>69</v>
      </c>
      <c r="B15" s="320"/>
      <c r="C15" s="111">
        <f>'L1'!J40</f>
        <v>54</v>
      </c>
      <c r="D15" s="111"/>
      <c r="E15" s="111"/>
      <c r="F15" s="111"/>
      <c r="G15" s="111"/>
      <c r="H15" s="270">
        <f t="shared" ref="H15:I15" si="15">B15+D15+F15</f>
        <v>0</v>
      </c>
      <c r="I15" s="270">
        <f t="shared" si="15"/>
        <v>54</v>
      </c>
      <c r="J15" s="272">
        <f t="shared" si="1"/>
        <v>54</v>
      </c>
      <c r="K15" s="43"/>
      <c r="L15" s="43"/>
      <c r="M15" s="43"/>
      <c r="N15" s="43"/>
      <c r="O15" s="43"/>
      <c r="P15" s="43"/>
      <c r="Q15" s="43"/>
      <c r="R15" s="43"/>
      <c r="S15" s="43"/>
      <c r="T15" s="242"/>
      <c r="U15" s="281"/>
      <c r="V15" s="43"/>
      <c r="W15" s="43"/>
      <c r="X15" s="43"/>
      <c r="Y15" s="43"/>
      <c r="Z15" s="43"/>
    </row>
    <row r="16" spans="1:26" ht="15.75" customHeight="1" x14ac:dyDescent="0.2">
      <c r="A16" s="326" t="s">
        <v>210</v>
      </c>
      <c r="B16" s="320"/>
      <c r="C16" s="111"/>
      <c r="D16" s="111"/>
      <c r="E16" s="111"/>
      <c r="F16" s="111">
        <f>'L3'!J17</f>
        <v>17</v>
      </c>
      <c r="G16" s="111"/>
      <c r="H16" s="270">
        <f t="shared" ref="H16:I16" si="16">B16+D16+F16</f>
        <v>17</v>
      </c>
      <c r="I16" s="270">
        <f t="shared" si="16"/>
        <v>0</v>
      </c>
      <c r="J16" s="272">
        <f t="shared" si="1"/>
        <v>17</v>
      </c>
      <c r="K16" s="43"/>
      <c r="L16" s="43"/>
      <c r="M16" s="43"/>
      <c r="N16" s="43"/>
      <c r="O16" s="43"/>
      <c r="P16" s="43"/>
      <c r="Q16" s="43"/>
      <c r="R16" s="43"/>
      <c r="S16" s="43"/>
      <c r="T16" s="242"/>
      <c r="U16" s="281"/>
      <c r="V16" s="43"/>
      <c r="W16" s="43"/>
      <c r="X16" s="43"/>
      <c r="Y16" s="43"/>
      <c r="Z16" s="43"/>
    </row>
    <row r="17" spans="1:26" ht="15.75" customHeight="1" x14ac:dyDescent="0.25">
      <c r="A17" s="268"/>
      <c r="B17" s="43"/>
      <c r="C17" s="43"/>
      <c r="D17" s="43"/>
      <c r="E17" s="43"/>
      <c r="F17" s="43"/>
      <c r="G17" s="43"/>
      <c r="H17" s="285"/>
      <c r="I17" s="285"/>
      <c r="J17" s="286"/>
      <c r="K17" s="43"/>
      <c r="L17" s="43"/>
      <c r="M17" s="43"/>
      <c r="N17" s="43"/>
      <c r="O17" s="43"/>
      <c r="P17" s="43"/>
      <c r="Q17" s="43"/>
      <c r="R17" s="43"/>
      <c r="S17" s="43"/>
      <c r="T17" s="242"/>
      <c r="U17" s="281"/>
    </row>
    <row r="18" spans="1:26" ht="15.75" customHeight="1" x14ac:dyDescent="0.2">
      <c r="H18" s="43"/>
      <c r="I18" s="43"/>
      <c r="N18" s="43"/>
      <c r="O18" s="43"/>
      <c r="T18" s="242"/>
      <c r="U18" s="281"/>
    </row>
    <row r="19" spans="1:26" ht="15.75" customHeight="1" x14ac:dyDescent="0.2">
      <c r="A19" s="287" t="s">
        <v>211</v>
      </c>
      <c r="B19" s="43" t="s">
        <v>212</v>
      </c>
      <c r="H19" s="43"/>
      <c r="I19" s="43"/>
      <c r="N19" s="43"/>
      <c r="O19" s="43"/>
      <c r="T19" s="242"/>
      <c r="U19" s="281"/>
    </row>
    <row r="20" spans="1:26" ht="15.75" customHeight="1" x14ac:dyDescent="0.2">
      <c r="A20" s="111" t="s">
        <v>213</v>
      </c>
      <c r="B20" s="111">
        <v>5</v>
      </c>
      <c r="H20" s="43"/>
      <c r="N20" s="43"/>
      <c r="O20" s="43"/>
      <c r="T20" s="242"/>
      <c r="U20" s="281"/>
    </row>
    <row r="21" spans="1:26" ht="15.75" customHeight="1" x14ac:dyDescent="0.2">
      <c r="A21" s="111" t="s">
        <v>214</v>
      </c>
      <c r="B21" s="111">
        <v>2.5</v>
      </c>
      <c r="H21" s="43"/>
      <c r="N21" s="43"/>
      <c r="O21" s="43"/>
    </row>
    <row r="22" spans="1:26" ht="15.75" customHeight="1" x14ac:dyDescent="0.2">
      <c r="A22" s="111" t="s">
        <v>215</v>
      </c>
      <c r="B22" s="111">
        <v>7</v>
      </c>
      <c r="H22" s="43"/>
      <c r="I22" s="82"/>
      <c r="J22" s="82"/>
      <c r="N22" s="43"/>
      <c r="O22" s="43"/>
    </row>
    <row r="23" spans="1:26" ht="15.75" customHeight="1" x14ac:dyDescent="0.2">
      <c r="A23" s="111" t="s">
        <v>216</v>
      </c>
      <c r="B23" s="111">
        <v>10</v>
      </c>
      <c r="H23" s="43"/>
      <c r="N23" s="43"/>
      <c r="O23" s="43"/>
    </row>
    <row r="24" spans="1:26" ht="15.75" customHeight="1" x14ac:dyDescent="0.2">
      <c r="A24" s="111" t="s">
        <v>217</v>
      </c>
      <c r="B24" s="111">
        <v>60</v>
      </c>
      <c r="C24" s="43" t="s">
        <v>218</v>
      </c>
      <c r="F24" s="43" t="s">
        <v>219</v>
      </c>
      <c r="H24" s="43"/>
      <c r="N24" s="43"/>
      <c r="O24" s="43"/>
    </row>
    <row r="25" spans="1:26" ht="15.75" customHeight="1" x14ac:dyDescent="0.2">
      <c r="A25" s="111" t="s">
        <v>220</v>
      </c>
      <c r="B25" s="111">
        <v>80</v>
      </c>
      <c r="C25" s="43" t="s">
        <v>221</v>
      </c>
      <c r="F25" s="43"/>
      <c r="H25" s="43"/>
      <c r="N25" s="43"/>
      <c r="O25" s="43"/>
    </row>
    <row r="26" spans="1:26" ht="15.75" customHeight="1" x14ac:dyDescent="0.2">
      <c r="H26" s="43"/>
      <c r="N26" s="43"/>
      <c r="O26" s="43"/>
    </row>
    <row r="27" spans="1:26" ht="15.75" customHeight="1" x14ac:dyDescent="0.2">
      <c r="H27" s="43"/>
      <c r="K27" s="43"/>
      <c r="L27" s="43"/>
      <c r="N27" s="43"/>
      <c r="O27" s="43"/>
    </row>
    <row r="28" spans="1:26" ht="15.75" customHeight="1" x14ac:dyDescent="0.2">
      <c r="A28" s="288" t="s">
        <v>222</v>
      </c>
      <c r="B28" s="289" t="s">
        <v>189</v>
      </c>
      <c r="C28" s="289" t="s">
        <v>190</v>
      </c>
      <c r="E28" s="43"/>
      <c r="H28" s="43"/>
      <c r="N28" s="43"/>
      <c r="O28" s="43"/>
    </row>
    <row r="29" spans="1:26" ht="15.75" customHeight="1" x14ac:dyDescent="0.2">
      <c r="A29" s="301" t="s">
        <v>236</v>
      </c>
      <c r="B29" s="302"/>
      <c r="C29" s="302">
        <v>36</v>
      </c>
      <c r="D29" s="43"/>
      <c r="H29" s="43"/>
      <c r="N29" s="43"/>
      <c r="O29" s="43"/>
    </row>
    <row r="30" spans="1:26" ht="15.75" customHeight="1" x14ac:dyDescent="0.2">
      <c r="A30" s="303" t="s">
        <v>223</v>
      </c>
      <c r="B30" s="302">
        <v>30</v>
      </c>
      <c r="C30" s="30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ht="15.75" customHeight="1" x14ac:dyDescent="0.2">
      <c r="A31" s="303" t="s">
        <v>224</v>
      </c>
      <c r="B31" s="302"/>
      <c r="C31" s="302">
        <v>90</v>
      </c>
      <c r="H31" s="43"/>
      <c r="N31" s="43"/>
      <c r="O31" s="43"/>
    </row>
    <row r="32" spans="1:26" ht="15.75" customHeight="1" x14ac:dyDescent="0.2">
      <c r="A32" s="303" t="s">
        <v>237</v>
      </c>
      <c r="B32" s="302">
        <v>36</v>
      </c>
      <c r="C32" s="302"/>
      <c r="H32" s="43"/>
      <c r="N32" s="43"/>
      <c r="O32" s="43"/>
    </row>
    <row r="33" spans="1:26" ht="15.75" customHeight="1" x14ac:dyDescent="0.2">
      <c r="A33" s="290">
        <f>B33+C33</f>
        <v>192</v>
      </c>
      <c r="B33" s="291">
        <f t="shared" ref="B33:C33" si="17">SUM(B29:B32)</f>
        <v>66</v>
      </c>
      <c r="C33" s="43">
        <f t="shared" si="17"/>
        <v>126</v>
      </c>
      <c r="H33" s="43"/>
      <c r="N33" s="43"/>
      <c r="O33" s="43"/>
    </row>
    <row r="34" spans="1:26" ht="15.75" customHeight="1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ht="15.75" customHeight="1" x14ac:dyDescent="0.2">
      <c r="H35" s="43"/>
      <c r="N35" s="43"/>
      <c r="O35" s="43"/>
    </row>
    <row r="36" spans="1:26" ht="15.75" customHeight="1" x14ac:dyDescent="0.2">
      <c r="H36" s="43"/>
      <c r="N36" s="43"/>
      <c r="O36" s="43"/>
    </row>
    <row r="37" spans="1:26" ht="15.75" customHeight="1" x14ac:dyDescent="0.2">
      <c r="A37" s="313" t="s">
        <v>245</v>
      </c>
      <c r="B37" s="289" t="s">
        <v>189</v>
      </c>
      <c r="C37" s="289" t="s">
        <v>190</v>
      </c>
      <c r="H37" s="43"/>
      <c r="N37" s="43"/>
      <c r="O37" s="43"/>
    </row>
    <row r="38" spans="1:26" s="309" customFormat="1" ht="15.75" customHeight="1" x14ac:dyDescent="0.2">
      <c r="A38" s="311" t="s">
        <v>242</v>
      </c>
      <c r="B38" s="308">
        <v>54</v>
      </c>
      <c r="C38" s="308">
        <v>54</v>
      </c>
      <c r="E38" s="312" t="s">
        <v>106</v>
      </c>
      <c r="G38" s="312" t="s">
        <v>244</v>
      </c>
      <c r="H38" s="310"/>
      <c r="N38" s="310"/>
      <c r="O38" s="310"/>
    </row>
    <row r="39" spans="1:26" s="309" customFormat="1" ht="15.75" customHeight="1" x14ac:dyDescent="0.2">
      <c r="A39" s="311" t="s">
        <v>243</v>
      </c>
      <c r="B39" s="308">
        <v>18</v>
      </c>
      <c r="C39" s="308"/>
      <c r="E39" s="312" t="s">
        <v>106</v>
      </c>
      <c r="H39" s="310"/>
      <c r="N39" s="310"/>
      <c r="O39" s="310"/>
    </row>
    <row r="40" spans="1:26" s="309" customFormat="1" ht="15.75" customHeight="1" x14ac:dyDescent="0.2">
      <c r="A40" s="311" t="s">
        <v>241</v>
      </c>
      <c r="B40" s="308">
        <v>18</v>
      </c>
      <c r="C40" s="308">
        <v>18</v>
      </c>
      <c r="E40" s="312" t="s">
        <v>106</v>
      </c>
      <c r="H40" s="310"/>
      <c r="N40" s="310"/>
      <c r="O40" s="310"/>
    </row>
    <row r="41" spans="1:26" ht="15.75" customHeight="1" x14ac:dyDescent="0.2">
      <c r="A41" s="43" t="s">
        <v>225</v>
      </c>
      <c r="B41" s="111"/>
      <c r="C41" s="111">
        <v>54</v>
      </c>
      <c r="D41" s="43"/>
      <c r="E41" s="43" t="s">
        <v>69</v>
      </c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ht="15.75" customHeight="1" x14ac:dyDescent="0.2">
      <c r="A42" s="82" t="s">
        <v>226</v>
      </c>
      <c r="B42" s="111">
        <v>17</v>
      </c>
      <c r="C42" s="111"/>
      <c r="D42" s="43"/>
      <c r="E42" s="43" t="s">
        <v>227</v>
      </c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ht="15.75" customHeight="1" x14ac:dyDescent="0.2">
      <c r="A43" s="82" t="s">
        <v>228</v>
      </c>
      <c r="B43" s="111">
        <v>36</v>
      </c>
      <c r="C43" s="111">
        <v>54</v>
      </c>
      <c r="D43" s="43"/>
      <c r="E43" s="43" t="s">
        <v>45</v>
      </c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ht="15.75" customHeight="1" x14ac:dyDescent="0.2">
      <c r="A44" s="82" t="s">
        <v>229</v>
      </c>
      <c r="B44" s="111">
        <v>24</v>
      </c>
      <c r="C44" s="111">
        <v>24</v>
      </c>
      <c r="D44" s="43"/>
      <c r="E44" s="43" t="s">
        <v>209</v>
      </c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ht="15.75" customHeight="1" x14ac:dyDescent="0.2">
      <c r="A45" s="290">
        <f>B45+C45</f>
        <v>209</v>
      </c>
      <c r="B45" s="43">
        <f>SUM(B41:B44)</f>
        <v>77</v>
      </c>
      <c r="C45" s="43">
        <f>SUM(C41:C44)</f>
        <v>132</v>
      </c>
      <c r="D45" s="43"/>
      <c r="E45" s="82"/>
      <c r="F45" s="82"/>
      <c r="G45" s="82"/>
      <c r="H45" s="82"/>
      <c r="I45" s="82"/>
      <c r="J45" s="82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ht="15.75" customHeight="1" x14ac:dyDescent="0.2">
      <c r="A46" s="29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15.75" customHeight="1" x14ac:dyDescent="0.2">
      <c r="E47" s="43"/>
      <c r="F47" s="43"/>
      <c r="G47" s="43"/>
      <c r="H47" s="43"/>
      <c r="I47" s="43"/>
      <c r="J47" s="43"/>
      <c r="K47" s="43"/>
      <c r="L47" s="43"/>
      <c r="N47" s="43"/>
      <c r="O47" s="43"/>
    </row>
    <row r="48" spans="1:26" ht="15.75" customHeight="1" x14ac:dyDescent="0.2">
      <c r="A48" s="304" t="s">
        <v>230</v>
      </c>
      <c r="B48" s="305" t="s">
        <v>189</v>
      </c>
      <c r="C48" s="305" t="s">
        <v>190</v>
      </c>
      <c r="H48" s="43"/>
      <c r="N48" s="43"/>
      <c r="O48" s="43"/>
    </row>
    <row r="49" spans="1:15" ht="15.75" customHeight="1" x14ac:dyDescent="0.2">
      <c r="A49" s="303" t="s">
        <v>238</v>
      </c>
      <c r="B49" s="306">
        <v>87.75</v>
      </c>
      <c r="C49" s="306"/>
      <c r="H49" s="43"/>
      <c r="N49" s="43"/>
      <c r="O49" s="43"/>
    </row>
    <row r="50" spans="1:15" ht="15.75" customHeight="1" x14ac:dyDescent="0.2">
      <c r="A50" s="303" t="s">
        <v>231</v>
      </c>
      <c r="B50" s="306"/>
      <c r="C50" s="306">
        <v>36</v>
      </c>
      <c r="H50" s="43"/>
      <c r="N50" s="43"/>
      <c r="O50" s="43"/>
    </row>
    <row r="51" spans="1:15" ht="15.75" customHeight="1" x14ac:dyDescent="0.2">
      <c r="A51" s="303" t="s">
        <v>232</v>
      </c>
      <c r="B51" s="306"/>
      <c r="C51" s="306">
        <v>52</v>
      </c>
      <c r="H51" s="43"/>
      <c r="N51" s="43"/>
      <c r="O51" s="43"/>
    </row>
    <row r="52" spans="1:15" ht="15.75" customHeight="1" x14ac:dyDescent="0.2">
      <c r="A52" s="303" t="s">
        <v>239</v>
      </c>
      <c r="B52" s="306">
        <v>16</v>
      </c>
      <c r="C52" s="306"/>
      <c r="H52" s="43"/>
      <c r="N52" s="43"/>
      <c r="O52" s="43"/>
    </row>
    <row r="53" spans="1:15" ht="15.75" customHeight="1" x14ac:dyDescent="0.2">
      <c r="A53" s="303" t="s">
        <v>240</v>
      </c>
      <c r="B53" s="306"/>
      <c r="C53" s="306">
        <v>4</v>
      </c>
      <c r="H53" s="43"/>
      <c r="N53" s="43"/>
      <c r="O53" s="43"/>
    </row>
    <row r="54" spans="1:15" ht="15.75" customHeight="1" x14ac:dyDescent="0.2">
      <c r="A54" s="303" t="s">
        <v>233</v>
      </c>
      <c r="B54" s="306">
        <v>4</v>
      </c>
      <c r="C54" s="306"/>
      <c r="H54" s="43"/>
      <c r="N54" s="43"/>
      <c r="O54" s="43"/>
    </row>
    <row r="55" spans="1:15" ht="15.75" customHeight="1" x14ac:dyDescent="0.2">
      <c r="A55" s="307">
        <f>B55+C55</f>
        <v>199.75</v>
      </c>
      <c r="B55" s="303">
        <f>SUM(B49:B54)</f>
        <v>107.75</v>
      </c>
      <c r="C55" s="303">
        <f>SUM(C49:C54)</f>
        <v>92</v>
      </c>
      <c r="H55" s="43"/>
      <c r="N55" s="43"/>
      <c r="O55" s="43"/>
    </row>
    <row r="56" spans="1:15" ht="15.75" customHeight="1" x14ac:dyDescent="0.2">
      <c r="H56" s="43"/>
      <c r="N56" s="43"/>
      <c r="O56" s="43"/>
    </row>
    <row r="57" spans="1:15" ht="15.75" customHeight="1" x14ac:dyDescent="0.2">
      <c r="H57" s="43"/>
      <c r="N57" s="43"/>
      <c r="O57" s="43"/>
    </row>
    <row r="58" spans="1:15" ht="15.75" customHeight="1" x14ac:dyDescent="0.2">
      <c r="H58" s="43"/>
      <c r="N58" s="43"/>
      <c r="O58" s="43"/>
    </row>
    <row r="59" spans="1:15" ht="15.75" customHeight="1" x14ac:dyDescent="0.2">
      <c r="H59" s="43"/>
      <c r="N59" s="43"/>
      <c r="O59" s="43"/>
    </row>
    <row r="60" spans="1:15" ht="15.75" customHeight="1" x14ac:dyDescent="0.2">
      <c r="H60" s="43"/>
      <c r="N60" s="43"/>
      <c r="O60" s="43"/>
    </row>
    <row r="61" spans="1:15" ht="15.75" customHeight="1" x14ac:dyDescent="0.2">
      <c r="H61" s="43"/>
      <c r="N61" s="43"/>
      <c r="O61" s="43"/>
    </row>
    <row r="62" spans="1:15" ht="15.75" customHeight="1" x14ac:dyDescent="0.2">
      <c r="H62" s="43"/>
      <c r="N62" s="43"/>
      <c r="O62" s="43"/>
    </row>
    <row r="63" spans="1:15" ht="15.75" customHeight="1" x14ac:dyDescent="0.2">
      <c r="H63" s="43"/>
      <c r="N63" s="43"/>
      <c r="O63" s="43"/>
    </row>
    <row r="64" spans="1:15" ht="15.75" customHeight="1" x14ac:dyDescent="0.2">
      <c r="H64" s="43"/>
      <c r="N64" s="43"/>
      <c r="O64" s="43"/>
    </row>
    <row r="65" spans="8:15" ht="15.75" customHeight="1" x14ac:dyDescent="0.2">
      <c r="H65" s="43"/>
      <c r="N65" s="43"/>
      <c r="O65" s="43"/>
    </row>
    <row r="66" spans="8:15" ht="15.75" customHeight="1" x14ac:dyDescent="0.2">
      <c r="H66" s="43"/>
      <c r="N66" s="43"/>
      <c r="O66" s="43"/>
    </row>
    <row r="67" spans="8:15" ht="15.75" customHeight="1" x14ac:dyDescent="0.2">
      <c r="H67" s="43"/>
      <c r="N67" s="43"/>
      <c r="O67" s="43"/>
    </row>
    <row r="68" spans="8:15" ht="15.75" customHeight="1" x14ac:dyDescent="0.2">
      <c r="H68" s="43"/>
      <c r="N68" s="43"/>
      <c r="O68" s="43"/>
    </row>
    <row r="69" spans="8:15" ht="15.75" customHeight="1" x14ac:dyDescent="0.2">
      <c r="H69" s="43"/>
      <c r="N69" s="43"/>
      <c r="O69" s="43"/>
    </row>
    <row r="70" spans="8:15" ht="15.75" customHeight="1" x14ac:dyDescent="0.2">
      <c r="H70" s="43"/>
      <c r="N70" s="43"/>
      <c r="O70" s="43"/>
    </row>
    <row r="71" spans="8:15" ht="15.75" customHeight="1" x14ac:dyDescent="0.2">
      <c r="H71" s="43"/>
      <c r="N71" s="43"/>
      <c r="O71" s="43"/>
    </row>
    <row r="72" spans="8:15" ht="15.75" customHeight="1" x14ac:dyDescent="0.2">
      <c r="H72" s="43"/>
      <c r="N72" s="43"/>
      <c r="O72" s="43"/>
    </row>
    <row r="73" spans="8:15" ht="15.75" customHeight="1" x14ac:dyDescent="0.2">
      <c r="H73" s="43"/>
      <c r="N73" s="43"/>
      <c r="O73" s="43"/>
    </row>
    <row r="74" spans="8:15" ht="15.75" customHeight="1" x14ac:dyDescent="0.2">
      <c r="H74" s="43"/>
      <c r="N74" s="43"/>
      <c r="O74" s="43"/>
    </row>
    <row r="75" spans="8:15" ht="15.75" customHeight="1" x14ac:dyDescent="0.2">
      <c r="H75" s="43"/>
      <c r="N75" s="43"/>
      <c r="O75" s="43"/>
    </row>
    <row r="76" spans="8:15" ht="15.75" customHeight="1" x14ac:dyDescent="0.2">
      <c r="H76" s="43"/>
      <c r="N76" s="43"/>
      <c r="O76" s="43"/>
    </row>
    <row r="77" spans="8:15" ht="15.75" customHeight="1" x14ac:dyDescent="0.2">
      <c r="H77" s="43"/>
      <c r="N77" s="43"/>
      <c r="O77" s="43"/>
    </row>
    <row r="78" spans="8:15" ht="15.75" customHeight="1" x14ac:dyDescent="0.2">
      <c r="H78" s="43"/>
      <c r="N78" s="43"/>
      <c r="O78" s="43"/>
    </row>
    <row r="79" spans="8:15" ht="15.75" customHeight="1" x14ac:dyDescent="0.2">
      <c r="H79" s="43"/>
      <c r="N79" s="43"/>
      <c r="O79" s="43"/>
    </row>
    <row r="80" spans="8:15" ht="15.75" customHeight="1" x14ac:dyDescent="0.2">
      <c r="H80" s="43"/>
      <c r="N80" s="43"/>
      <c r="O80" s="43"/>
    </row>
    <row r="81" spans="8:15" ht="15.75" customHeight="1" x14ac:dyDescent="0.2">
      <c r="H81" s="43"/>
      <c r="N81" s="43"/>
      <c r="O81" s="43"/>
    </row>
    <row r="82" spans="8:15" ht="15.75" customHeight="1" x14ac:dyDescent="0.2">
      <c r="H82" s="43"/>
      <c r="N82" s="43"/>
      <c r="O82" s="43"/>
    </row>
    <row r="83" spans="8:15" ht="15.75" customHeight="1" x14ac:dyDescent="0.2">
      <c r="H83" s="43"/>
      <c r="N83" s="43"/>
      <c r="O83" s="43"/>
    </row>
    <row r="84" spans="8:15" ht="15.75" customHeight="1" x14ac:dyDescent="0.2">
      <c r="H84" s="43"/>
      <c r="N84" s="43"/>
      <c r="O84" s="43"/>
    </row>
    <row r="85" spans="8:15" ht="15.75" customHeight="1" x14ac:dyDescent="0.2">
      <c r="H85" s="43"/>
      <c r="N85" s="43"/>
      <c r="O85" s="43"/>
    </row>
    <row r="86" spans="8:15" ht="15.75" customHeight="1" x14ac:dyDescent="0.2">
      <c r="H86" s="43"/>
      <c r="N86" s="43"/>
      <c r="O86" s="43"/>
    </row>
    <row r="87" spans="8:15" ht="15.75" customHeight="1" x14ac:dyDescent="0.2">
      <c r="H87" s="43"/>
      <c r="N87" s="43"/>
      <c r="O87" s="43"/>
    </row>
    <row r="88" spans="8:15" ht="15.75" customHeight="1" x14ac:dyDescent="0.2">
      <c r="H88" s="43"/>
      <c r="N88" s="43"/>
      <c r="O88" s="43"/>
    </row>
    <row r="89" spans="8:15" ht="15.75" customHeight="1" x14ac:dyDescent="0.2">
      <c r="H89" s="43"/>
      <c r="N89" s="43"/>
      <c r="O89" s="43"/>
    </row>
    <row r="90" spans="8:15" ht="15.75" customHeight="1" x14ac:dyDescent="0.2">
      <c r="H90" s="43"/>
      <c r="N90" s="43"/>
      <c r="O90" s="43"/>
    </row>
    <row r="91" spans="8:15" ht="15.75" customHeight="1" x14ac:dyDescent="0.2">
      <c r="H91" s="43"/>
      <c r="N91" s="43"/>
      <c r="O91" s="43"/>
    </row>
    <row r="92" spans="8:15" ht="15.75" customHeight="1" x14ac:dyDescent="0.2">
      <c r="H92" s="43"/>
      <c r="N92" s="43"/>
      <c r="O92" s="43"/>
    </row>
    <row r="93" spans="8:15" ht="15.75" customHeight="1" x14ac:dyDescent="0.2">
      <c r="H93" s="43"/>
      <c r="N93" s="43"/>
      <c r="O93" s="43"/>
    </row>
    <row r="94" spans="8:15" ht="15.75" customHeight="1" x14ac:dyDescent="0.2">
      <c r="H94" s="43"/>
      <c r="N94" s="43"/>
      <c r="O94" s="43"/>
    </row>
    <row r="95" spans="8:15" ht="15.75" customHeight="1" x14ac:dyDescent="0.2">
      <c r="H95" s="43"/>
      <c r="N95" s="43"/>
      <c r="O95" s="43"/>
    </row>
    <row r="96" spans="8:15" ht="15.75" customHeight="1" x14ac:dyDescent="0.2">
      <c r="H96" s="43"/>
      <c r="N96" s="43"/>
      <c r="O96" s="43"/>
    </row>
    <row r="97" spans="8:15" ht="15.75" customHeight="1" x14ac:dyDescent="0.2">
      <c r="H97" s="43"/>
      <c r="N97" s="43"/>
      <c r="O97" s="43"/>
    </row>
    <row r="98" spans="8:15" ht="15.75" customHeight="1" x14ac:dyDescent="0.2">
      <c r="H98" s="43"/>
      <c r="N98" s="43"/>
      <c r="O98" s="43"/>
    </row>
    <row r="99" spans="8:15" ht="15.75" customHeight="1" x14ac:dyDescent="0.2">
      <c r="H99" s="43"/>
      <c r="N99" s="43"/>
      <c r="O99" s="43"/>
    </row>
    <row r="100" spans="8:15" ht="15.75" customHeight="1" x14ac:dyDescent="0.2">
      <c r="H100" s="43"/>
      <c r="N100" s="43"/>
      <c r="O100" s="43"/>
    </row>
    <row r="101" spans="8:15" ht="15.75" customHeight="1" x14ac:dyDescent="0.2">
      <c r="H101" s="43"/>
      <c r="N101" s="43"/>
      <c r="O101" s="43"/>
    </row>
    <row r="102" spans="8:15" ht="15.75" customHeight="1" x14ac:dyDescent="0.2">
      <c r="H102" s="43"/>
      <c r="N102" s="43"/>
      <c r="O102" s="43"/>
    </row>
    <row r="103" spans="8:15" ht="15.75" customHeight="1" x14ac:dyDescent="0.2">
      <c r="H103" s="43"/>
      <c r="N103" s="43"/>
      <c r="O103" s="43"/>
    </row>
    <row r="104" spans="8:15" ht="15.75" customHeight="1" x14ac:dyDescent="0.2">
      <c r="H104" s="43"/>
      <c r="N104" s="43"/>
      <c r="O104" s="43"/>
    </row>
    <row r="105" spans="8:15" ht="15.75" customHeight="1" x14ac:dyDescent="0.2">
      <c r="H105" s="43"/>
      <c r="N105" s="43"/>
      <c r="O105" s="43"/>
    </row>
    <row r="106" spans="8:15" ht="15.75" customHeight="1" x14ac:dyDescent="0.2">
      <c r="H106" s="43"/>
      <c r="N106" s="43"/>
      <c r="O106" s="43"/>
    </row>
    <row r="107" spans="8:15" ht="15.75" customHeight="1" x14ac:dyDescent="0.2">
      <c r="H107" s="43"/>
      <c r="N107" s="43"/>
      <c r="O107" s="43"/>
    </row>
    <row r="108" spans="8:15" ht="15.75" customHeight="1" x14ac:dyDescent="0.2">
      <c r="H108" s="43"/>
      <c r="N108" s="43"/>
      <c r="O108" s="43"/>
    </row>
    <row r="109" spans="8:15" ht="15.75" customHeight="1" x14ac:dyDescent="0.2">
      <c r="H109" s="43"/>
      <c r="N109" s="43"/>
      <c r="O109" s="43"/>
    </row>
    <row r="110" spans="8:15" ht="15.75" customHeight="1" x14ac:dyDescent="0.2">
      <c r="H110" s="43"/>
      <c r="N110" s="43"/>
      <c r="O110" s="43"/>
    </row>
    <row r="111" spans="8:15" ht="15.75" customHeight="1" x14ac:dyDescent="0.2">
      <c r="H111" s="43"/>
      <c r="N111" s="43"/>
      <c r="O111" s="43"/>
    </row>
    <row r="112" spans="8:15" ht="15.75" customHeight="1" x14ac:dyDescent="0.2">
      <c r="H112" s="43"/>
      <c r="N112" s="43"/>
      <c r="O112" s="43"/>
    </row>
    <row r="113" spans="8:15" ht="15.75" customHeight="1" x14ac:dyDescent="0.2">
      <c r="H113" s="43"/>
      <c r="N113" s="43"/>
      <c r="O113" s="43"/>
    </row>
    <row r="114" spans="8:15" ht="15.75" customHeight="1" x14ac:dyDescent="0.2">
      <c r="H114" s="43"/>
      <c r="N114" s="43"/>
      <c r="O114" s="43"/>
    </row>
    <row r="115" spans="8:15" ht="15.75" customHeight="1" x14ac:dyDescent="0.2">
      <c r="H115" s="43"/>
      <c r="N115" s="43"/>
      <c r="O115" s="43"/>
    </row>
    <row r="116" spans="8:15" ht="15.75" customHeight="1" x14ac:dyDescent="0.2">
      <c r="H116" s="43"/>
      <c r="N116" s="43"/>
      <c r="O116" s="43"/>
    </row>
    <row r="117" spans="8:15" ht="15.75" customHeight="1" x14ac:dyDescent="0.2">
      <c r="H117" s="43"/>
      <c r="N117" s="43"/>
      <c r="O117" s="43"/>
    </row>
    <row r="118" spans="8:15" ht="15.75" customHeight="1" x14ac:dyDescent="0.2">
      <c r="H118" s="43"/>
      <c r="N118" s="43"/>
      <c r="O118" s="43"/>
    </row>
    <row r="119" spans="8:15" ht="15.75" customHeight="1" x14ac:dyDescent="0.2">
      <c r="H119" s="43"/>
      <c r="N119" s="43"/>
      <c r="O119" s="43"/>
    </row>
    <row r="120" spans="8:15" ht="15.75" customHeight="1" x14ac:dyDescent="0.2">
      <c r="H120" s="43"/>
      <c r="N120" s="43"/>
      <c r="O120" s="43"/>
    </row>
    <row r="121" spans="8:15" ht="15.75" customHeight="1" x14ac:dyDescent="0.2">
      <c r="H121" s="43"/>
      <c r="N121" s="43"/>
      <c r="O121" s="43"/>
    </row>
    <row r="122" spans="8:15" ht="15.75" customHeight="1" x14ac:dyDescent="0.2">
      <c r="H122" s="43"/>
      <c r="N122" s="43"/>
      <c r="O122" s="43"/>
    </row>
    <row r="123" spans="8:15" ht="15.75" customHeight="1" x14ac:dyDescent="0.2">
      <c r="H123" s="43"/>
      <c r="N123" s="43"/>
      <c r="O123" s="43"/>
    </row>
    <row r="124" spans="8:15" ht="15.75" customHeight="1" x14ac:dyDescent="0.2">
      <c r="H124" s="43"/>
      <c r="N124" s="43"/>
      <c r="O124" s="43"/>
    </row>
    <row r="125" spans="8:15" ht="15.75" customHeight="1" x14ac:dyDescent="0.2">
      <c r="H125" s="43"/>
      <c r="N125" s="43"/>
      <c r="O125" s="43"/>
    </row>
    <row r="126" spans="8:15" ht="15.75" customHeight="1" x14ac:dyDescent="0.2">
      <c r="H126" s="43"/>
      <c r="N126" s="43"/>
      <c r="O126" s="43"/>
    </row>
    <row r="127" spans="8:15" ht="15.75" customHeight="1" x14ac:dyDescent="0.2">
      <c r="H127" s="43"/>
      <c r="N127" s="43"/>
      <c r="O127" s="43"/>
    </row>
    <row r="128" spans="8:15" ht="15.75" customHeight="1" x14ac:dyDescent="0.2">
      <c r="H128" s="43"/>
      <c r="N128" s="43"/>
      <c r="O128" s="43"/>
    </row>
    <row r="129" spans="8:15" ht="15.75" customHeight="1" x14ac:dyDescent="0.2">
      <c r="H129" s="43"/>
      <c r="N129" s="43"/>
      <c r="O129" s="43"/>
    </row>
    <row r="130" spans="8:15" ht="15.75" customHeight="1" x14ac:dyDescent="0.2">
      <c r="H130" s="43"/>
      <c r="N130" s="43"/>
      <c r="O130" s="43"/>
    </row>
    <row r="131" spans="8:15" ht="15.75" customHeight="1" x14ac:dyDescent="0.2">
      <c r="H131" s="43"/>
      <c r="N131" s="43"/>
      <c r="O131" s="43"/>
    </row>
    <row r="132" spans="8:15" ht="15.75" customHeight="1" x14ac:dyDescent="0.2">
      <c r="H132" s="43"/>
      <c r="N132" s="43"/>
      <c r="O132" s="43"/>
    </row>
    <row r="133" spans="8:15" ht="15.75" customHeight="1" x14ac:dyDescent="0.2">
      <c r="H133" s="43"/>
      <c r="N133" s="43"/>
      <c r="O133" s="43"/>
    </row>
    <row r="134" spans="8:15" ht="15.75" customHeight="1" x14ac:dyDescent="0.2">
      <c r="H134" s="43"/>
      <c r="N134" s="43"/>
      <c r="O134" s="43"/>
    </row>
    <row r="135" spans="8:15" ht="15.75" customHeight="1" x14ac:dyDescent="0.2">
      <c r="H135" s="43"/>
      <c r="N135" s="43"/>
      <c r="O135" s="43"/>
    </row>
    <row r="136" spans="8:15" ht="15.75" customHeight="1" x14ac:dyDescent="0.2">
      <c r="H136" s="43"/>
      <c r="N136" s="43"/>
      <c r="O136" s="43"/>
    </row>
    <row r="137" spans="8:15" ht="15.75" customHeight="1" x14ac:dyDescent="0.2">
      <c r="H137" s="43"/>
      <c r="N137" s="43"/>
      <c r="O137" s="43"/>
    </row>
    <row r="138" spans="8:15" ht="15.75" customHeight="1" x14ac:dyDescent="0.2">
      <c r="H138" s="43"/>
      <c r="N138" s="43"/>
      <c r="O138" s="43"/>
    </row>
    <row r="139" spans="8:15" ht="15.75" customHeight="1" x14ac:dyDescent="0.2">
      <c r="H139" s="43"/>
      <c r="N139" s="43"/>
      <c r="O139" s="43"/>
    </row>
    <row r="140" spans="8:15" ht="15.75" customHeight="1" x14ac:dyDescent="0.2">
      <c r="H140" s="43"/>
      <c r="N140" s="43"/>
      <c r="O140" s="43"/>
    </row>
    <row r="141" spans="8:15" ht="15.75" customHeight="1" x14ac:dyDescent="0.2">
      <c r="H141" s="43"/>
      <c r="N141" s="43"/>
      <c r="O141" s="43"/>
    </row>
    <row r="142" spans="8:15" ht="15.75" customHeight="1" x14ac:dyDescent="0.2">
      <c r="H142" s="43"/>
      <c r="N142" s="43"/>
      <c r="O142" s="43"/>
    </row>
    <row r="143" spans="8:15" ht="15.75" customHeight="1" x14ac:dyDescent="0.2">
      <c r="H143" s="43"/>
      <c r="N143" s="43"/>
      <c r="O143" s="43"/>
    </row>
    <row r="144" spans="8:15" ht="15.75" customHeight="1" x14ac:dyDescent="0.2">
      <c r="H144" s="43"/>
      <c r="N144" s="43"/>
      <c r="O144" s="43"/>
    </row>
    <row r="145" spans="8:15" ht="15.75" customHeight="1" x14ac:dyDescent="0.2">
      <c r="H145" s="43"/>
      <c r="N145" s="43"/>
      <c r="O145" s="43"/>
    </row>
    <row r="146" spans="8:15" ht="15.75" customHeight="1" x14ac:dyDescent="0.2">
      <c r="H146" s="43"/>
      <c r="N146" s="43"/>
      <c r="O146" s="43"/>
    </row>
    <row r="147" spans="8:15" ht="15.75" customHeight="1" x14ac:dyDescent="0.2">
      <c r="H147" s="43"/>
      <c r="N147" s="43"/>
      <c r="O147" s="43"/>
    </row>
    <row r="148" spans="8:15" ht="15.75" customHeight="1" x14ac:dyDescent="0.2">
      <c r="H148" s="43"/>
      <c r="N148" s="43"/>
      <c r="O148" s="43"/>
    </row>
    <row r="149" spans="8:15" ht="15.75" customHeight="1" x14ac:dyDescent="0.2">
      <c r="H149" s="43"/>
      <c r="N149" s="43"/>
      <c r="O149" s="43"/>
    </row>
    <row r="150" spans="8:15" ht="15.75" customHeight="1" x14ac:dyDescent="0.2">
      <c r="H150" s="43"/>
      <c r="N150" s="43"/>
      <c r="O150" s="43"/>
    </row>
    <row r="151" spans="8:15" ht="15.75" customHeight="1" x14ac:dyDescent="0.2">
      <c r="H151" s="43"/>
      <c r="N151" s="43"/>
      <c r="O151" s="43"/>
    </row>
    <row r="152" spans="8:15" ht="15.75" customHeight="1" x14ac:dyDescent="0.2">
      <c r="H152" s="43"/>
      <c r="N152" s="43"/>
      <c r="O152" s="43"/>
    </row>
    <row r="153" spans="8:15" ht="15.75" customHeight="1" x14ac:dyDescent="0.2">
      <c r="H153" s="43"/>
      <c r="N153" s="43"/>
      <c r="O153" s="43"/>
    </row>
    <row r="154" spans="8:15" ht="15.75" customHeight="1" x14ac:dyDescent="0.2">
      <c r="H154" s="43"/>
      <c r="N154" s="43"/>
      <c r="O154" s="43"/>
    </row>
    <row r="155" spans="8:15" ht="15.75" customHeight="1" x14ac:dyDescent="0.2">
      <c r="H155" s="43"/>
      <c r="N155" s="43"/>
      <c r="O155" s="43"/>
    </row>
    <row r="156" spans="8:15" ht="15.75" customHeight="1" x14ac:dyDescent="0.2">
      <c r="H156" s="43"/>
      <c r="N156" s="43"/>
      <c r="O156" s="43"/>
    </row>
    <row r="157" spans="8:15" ht="15.75" customHeight="1" x14ac:dyDescent="0.2">
      <c r="H157" s="43"/>
      <c r="N157" s="43"/>
      <c r="O157" s="43"/>
    </row>
    <row r="158" spans="8:15" ht="15.75" customHeight="1" x14ac:dyDescent="0.2">
      <c r="H158" s="43"/>
      <c r="N158" s="43"/>
      <c r="O158" s="43"/>
    </row>
    <row r="159" spans="8:15" ht="15.75" customHeight="1" x14ac:dyDescent="0.2">
      <c r="H159" s="43"/>
      <c r="N159" s="43"/>
      <c r="O159" s="43"/>
    </row>
    <row r="160" spans="8:15" ht="15.75" customHeight="1" x14ac:dyDescent="0.2">
      <c r="H160" s="43"/>
      <c r="N160" s="43"/>
      <c r="O160" s="43"/>
    </row>
    <row r="161" spans="8:15" ht="15.75" customHeight="1" x14ac:dyDescent="0.2">
      <c r="H161" s="43"/>
      <c r="N161" s="43"/>
      <c r="O161" s="43"/>
    </row>
    <row r="162" spans="8:15" ht="15.75" customHeight="1" x14ac:dyDescent="0.2">
      <c r="H162" s="43"/>
      <c r="N162" s="43"/>
      <c r="O162" s="43"/>
    </row>
    <row r="163" spans="8:15" ht="15.75" customHeight="1" x14ac:dyDescent="0.2">
      <c r="H163" s="43"/>
      <c r="N163" s="43"/>
      <c r="O163" s="43"/>
    </row>
    <row r="164" spans="8:15" ht="15.75" customHeight="1" x14ac:dyDescent="0.2">
      <c r="H164" s="43"/>
      <c r="N164" s="43"/>
      <c r="O164" s="43"/>
    </row>
    <row r="165" spans="8:15" ht="15.75" customHeight="1" x14ac:dyDescent="0.2">
      <c r="H165" s="43"/>
      <c r="N165" s="43"/>
      <c r="O165" s="43"/>
    </row>
    <row r="166" spans="8:15" ht="15.75" customHeight="1" x14ac:dyDescent="0.2">
      <c r="H166" s="43"/>
      <c r="N166" s="43"/>
      <c r="O166" s="43"/>
    </row>
    <row r="167" spans="8:15" ht="15.75" customHeight="1" x14ac:dyDescent="0.2">
      <c r="H167" s="43"/>
      <c r="N167" s="43"/>
      <c r="O167" s="43"/>
    </row>
    <row r="168" spans="8:15" ht="15.75" customHeight="1" x14ac:dyDescent="0.2">
      <c r="H168" s="43"/>
      <c r="N168" s="43"/>
      <c r="O168" s="43"/>
    </row>
    <row r="169" spans="8:15" ht="15.75" customHeight="1" x14ac:dyDescent="0.2">
      <c r="H169" s="43"/>
      <c r="N169" s="43"/>
      <c r="O169" s="43"/>
    </row>
    <row r="170" spans="8:15" ht="15.75" customHeight="1" x14ac:dyDescent="0.2">
      <c r="H170" s="43"/>
      <c r="N170" s="43"/>
      <c r="O170" s="43"/>
    </row>
    <row r="171" spans="8:15" ht="15.75" customHeight="1" x14ac:dyDescent="0.2">
      <c r="H171" s="43"/>
      <c r="N171" s="43"/>
      <c r="O171" s="43"/>
    </row>
    <row r="172" spans="8:15" ht="15.75" customHeight="1" x14ac:dyDescent="0.2">
      <c r="H172" s="43"/>
      <c r="N172" s="43"/>
      <c r="O172" s="43"/>
    </row>
    <row r="173" spans="8:15" ht="15.75" customHeight="1" x14ac:dyDescent="0.2">
      <c r="H173" s="43"/>
      <c r="N173" s="43"/>
      <c r="O173" s="43"/>
    </row>
    <row r="174" spans="8:15" ht="15.75" customHeight="1" x14ac:dyDescent="0.2">
      <c r="H174" s="43"/>
      <c r="N174" s="43"/>
      <c r="O174" s="43"/>
    </row>
    <row r="175" spans="8:15" ht="15.75" customHeight="1" x14ac:dyDescent="0.2">
      <c r="H175" s="43"/>
      <c r="N175" s="43"/>
      <c r="O175" s="43"/>
    </row>
    <row r="176" spans="8:15" ht="15.75" customHeight="1" x14ac:dyDescent="0.2">
      <c r="H176" s="43"/>
      <c r="N176" s="43"/>
      <c r="O176" s="43"/>
    </row>
    <row r="177" spans="8:15" ht="15.75" customHeight="1" x14ac:dyDescent="0.2">
      <c r="H177" s="43"/>
      <c r="N177" s="43"/>
      <c r="O177" s="43"/>
    </row>
    <row r="178" spans="8:15" ht="15.75" customHeight="1" x14ac:dyDescent="0.2">
      <c r="H178" s="43"/>
      <c r="N178" s="43"/>
      <c r="O178" s="43"/>
    </row>
    <row r="179" spans="8:15" ht="15.75" customHeight="1" x14ac:dyDescent="0.2">
      <c r="H179" s="43"/>
      <c r="N179" s="43"/>
      <c r="O179" s="43"/>
    </row>
    <row r="180" spans="8:15" ht="15.75" customHeight="1" x14ac:dyDescent="0.2">
      <c r="H180" s="43"/>
      <c r="N180" s="43"/>
      <c r="O180" s="43"/>
    </row>
    <row r="181" spans="8:15" ht="15.75" customHeight="1" x14ac:dyDescent="0.2">
      <c r="H181" s="43"/>
      <c r="N181" s="43"/>
      <c r="O181" s="43"/>
    </row>
    <row r="182" spans="8:15" ht="15.75" customHeight="1" x14ac:dyDescent="0.2">
      <c r="H182" s="43"/>
      <c r="N182" s="43"/>
      <c r="O182" s="43"/>
    </row>
    <row r="183" spans="8:15" ht="15.75" customHeight="1" x14ac:dyDescent="0.2">
      <c r="H183" s="43"/>
      <c r="N183" s="43"/>
      <c r="O183" s="43"/>
    </row>
    <row r="184" spans="8:15" ht="15.75" customHeight="1" x14ac:dyDescent="0.2">
      <c r="H184" s="43"/>
      <c r="N184" s="43"/>
      <c r="O184" s="43"/>
    </row>
    <row r="185" spans="8:15" ht="15.75" customHeight="1" x14ac:dyDescent="0.2">
      <c r="H185" s="43"/>
      <c r="N185" s="43"/>
      <c r="O185" s="43"/>
    </row>
    <row r="186" spans="8:15" ht="15.75" customHeight="1" x14ac:dyDescent="0.2">
      <c r="H186" s="43"/>
      <c r="N186" s="43"/>
      <c r="O186" s="43"/>
    </row>
    <row r="187" spans="8:15" ht="15.75" customHeight="1" x14ac:dyDescent="0.2">
      <c r="H187" s="43"/>
      <c r="N187" s="43"/>
      <c r="O187" s="43"/>
    </row>
    <row r="188" spans="8:15" ht="15.75" customHeight="1" x14ac:dyDescent="0.2">
      <c r="H188" s="43"/>
      <c r="N188" s="43"/>
      <c r="O188" s="43"/>
    </row>
    <row r="189" spans="8:15" ht="15.75" customHeight="1" x14ac:dyDescent="0.2">
      <c r="H189" s="43"/>
      <c r="N189" s="43"/>
      <c r="O189" s="43"/>
    </row>
    <row r="190" spans="8:15" ht="15.75" customHeight="1" x14ac:dyDescent="0.2">
      <c r="H190" s="43"/>
      <c r="N190" s="43"/>
      <c r="O190" s="43"/>
    </row>
    <row r="191" spans="8:15" ht="15.75" customHeight="1" x14ac:dyDescent="0.2">
      <c r="H191" s="43"/>
      <c r="N191" s="43"/>
      <c r="O191" s="43"/>
    </row>
    <row r="192" spans="8:15" ht="15.75" customHeight="1" x14ac:dyDescent="0.2">
      <c r="H192" s="43"/>
      <c r="N192" s="43"/>
      <c r="O192" s="43"/>
    </row>
    <row r="193" spans="8:15" ht="15.75" customHeight="1" x14ac:dyDescent="0.2">
      <c r="H193" s="43"/>
      <c r="N193" s="43"/>
      <c r="O193" s="43"/>
    </row>
    <row r="194" spans="8:15" ht="15.75" customHeight="1" x14ac:dyDescent="0.2">
      <c r="H194" s="43"/>
      <c r="N194" s="43"/>
      <c r="O194" s="43"/>
    </row>
    <row r="195" spans="8:15" ht="15.75" customHeight="1" x14ac:dyDescent="0.2">
      <c r="H195" s="43"/>
      <c r="N195" s="43"/>
      <c r="O195" s="43"/>
    </row>
    <row r="196" spans="8:15" ht="15.75" customHeight="1" x14ac:dyDescent="0.2">
      <c r="H196" s="43"/>
      <c r="N196" s="43"/>
      <c r="O196" s="43"/>
    </row>
    <row r="197" spans="8:15" ht="15.75" customHeight="1" x14ac:dyDescent="0.2">
      <c r="H197" s="43"/>
      <c r="N197" s="43"/>
      <c r="O197" s="43"/>
    </row>
    <row r="198" spans="8:15" ht="15.75" customHeight="1" x14ac:dyDescent="0.2">
      <c r="H198" s="43"/>
      <c r="N198" s="43"/>
      <c r="O198" s="43"/>
    </row>
    <row r="199" spans="8:15" ht="15.75" customHeight="1" x14ac:dyDescent="0.2">
      <c r="H199" s="43"/>
      <c r="N199" s="43"/>
      <c r="O199" s="43"/>
    </row>
    <row r="200" spans="8:15" ht="15.75" customHeight="1" x14ac:dyDescent="0.2">
      <c r="H200" s="43"/>
      <c r="N200" s="43"/>
      <c r="O200" s="43"/>
    </row>
    <row r="201" spans="8:15" ht="15.75" customHeight="1" x14ac:dyDescent="0.2">
      <c r="H201" s="43"/>
      <c r="N201" s="43"/>
      <c r="O201" s="43"/>
    </row>
    <row r="202" spans="8:15" ht="15.75" customHeight="1" x14ac:dyDescent="0.2">
      <c r="H202" s="43"/>
      <c r="N202" s="43"/>
      <c r="O202" s="43"/>
    </row>
    <row r="203" spans="8:15" ht="15.75" customHeight="1" x14ac:dyDescent="0.2">
      <c r="H203" s="43"/>
      <c r="N203" s="43"/>
      <c r="O203" s="43"/>
    </row>
    <row r="204" spans="8:15" ht="15.75" customHeight="1" x14ac:dyDescent="0.2">
      <c r="H204" s="43"/>
      <c r="N204" s="43"/>
      <c r="O204" s="43"/>
    </row>
    <row r="205" spans="8:15" ht="15.75" customHeight="1" x14ac:dyDescent="0.2">
      <c r="H205" s="43"/>
      <c r="N205" s="43"/>
      <c r="O205" s="43"/>
    </row>
    <row r="206" spans="8:15" ht="15.75" customHeight="1" x14ac:dyDescent="0.2">
      <c r="H206" s="43"/>
      <c r="N206" s="43"/>
      <c r="O206" s="43"/>
    </row>
    <row r="207" spans="8:15" ht="15.75" customHeight="1" x14ac:dyDescent="0.2">
      <c r="H207" s="43"/>
      <c r="N207" s="43"/>
      <c r="O207" s="43"/>
    </row>
    <row r="208" spans="8:15" ht="15.75" customHeight="1" x14ac:dyDescent="0.2">
      <c r="H208" s="43"/>
      <c r="N208" s="43"/>
      <c r="O208" s="43"/>
    </row>
    <row r="209" spans="8:15" ht="15.75" customHeight="1" x14ac:dyDescent="0.2">
      <c r="H209" s="43"/>
      <c r="N209" s="43"/>
      <c r="O209" s="43"/>
    </row>
    <row r="210" spans="8:15" ht="15.75" customHeight="1" x14ac:dyDescent="0.2">
      <c r="H210" s="43"/>
      <c r="N210" s="43"/>
      <c r="O210" s="43"/>
    </row>
    <row r="211" spans="8:15" ht="15.75" customHeight="1" x14ac:dyDescent="0.2">
      <c r="H211" s="43"/>
      <c r="N211" s="43"/>
      <c r="O211" s="43"/>
    </row>
    <row r="212" spans="8:15" ht="15.75" customHeight="1" x14ac:dyDescent="0.2">
      <c r="H212" s="43"/>
      <c r="N212" s="43"/>
      <c r="O212" s="43"/>
    </row>
    <row r="213" spans="8:15" ht="15.75" customHeight="1" x14ac:dyDescent="0.2">
      <c r="H213" s="43"/>
      <c r="N213" s="43"/>
      <c r="O213" s="43"/>
    </row>
    <row r="214" spans="8:15" ht="15.75" customHeight="1" x14ac:dyDescent="0.2">
      <c r="H214" s="43"/>
      <c r="N214" s="43"/>
      <c r="O214" s="43"/>
    </row>
    <row r="215" spans="8:15" ht="15.75" customHeight="1" x14ac:dyDescent="0.2">
      <c r="H215" s="43"/>
      <c r="N215" s="43"/>
      <c r="O215" s="43"/>
    </row>
    <row r="216" spans="8:15" ht="15.75" customHeight="1" x14ac:dyDescent="0.2">
      <c r="H216" s="43"/>
      <c r="N216" s="43"/>
      <c r="O216" s="43"/>
    </row>
    <row r="217" spans="8:15" ht="15.75" customHeight="1" x14ac:dyDescent="0.2">
      <c r="H217" s="43"/>
      <c r="N217" s="43"/>
      <c r="O217" s="43"/>
    </row>
    <row r="218" spans="8:15" ht="15.75" customHeight="1" x14ac:dyDescent="0.2">
      <c r="H218" s="43"/>
      <c r="N218" s="43"/>
      <c r="O218" s="43"/>
    </row>
    <row r="219" spans="8:15" ht="15.75" customHeight="1" x14ac:dyDescent="0.2">
      <c r="H219" s="43"/>
      <c r="N219" s="43"/>
      <c r="O219" s="43"/>
    </row>
    <row r="220" spans="8:15" ht="15.75" customHeight="1" x14ac:dyDescent="0.2">
      <c r="H220" s="43"/>
      <c r="N220" s="43"/>
      <c r="O220" s="43"/>
    </row>
    <row r="221" spans="8:15" ht="15.75" customHeight="1" x14ac:dyDescent="0.2">
      <c r="H221" s="43"/>
      <c r="N221" s="43"/>
      <c r="O221" s="43"/>
    </row>
    <row r="222" spans="8:15" ht="15.75" customHeight="1" x14ac:dyDescent="0.2">
      <c r="H222" s="43"/>
      <c r="N222" s="43"/>
      <c r="O222" s="43"/>
    </row>
    <row r="223" spans="8:15" ht="15.75" customHeight="1" x14ac:dyDescent="0.2">
      <c r="H223" s="43"/>
      <c r="N223" s="43"/>
      <c r="O223" s="43"/>
    </row>
    <row r="224" spans="8:15" ht="15.75" customHeight="1" x14ac:dyDescent="0.2">
      <c r="H224" s="43"/>
      <c r="N224" s="43"/>
      <c r="O224" s="43"/>
    </row>
    <row r="225" spans="8:15" ht="15.75" customHeight="1" x14ac:dyDescent="0.2">
      <c r="H225" s="43"/>
      <c r="N225" s="43"/>
      <c r="O225" s="43"/>
    </row>
    <row r="226" spans="8:15" ht="15.75" customHeight="1" x14ac:dyDescent="0.2">
      <c r="H226" s="43"/>
      <c r="N226" s="43"/>
      <c r="O226" s="43"/>
    </row>
    <row r="227" spans="8:15" ht="15.75" customHeight="1" x14ac:dyDescent="0.2">
      <c r="H227" s="43"/>
      <c r="N227" s="43"/>
      <c r="O227" s="43"/>
    </row>
    <row r="228" spans="8:15" ht="15.75" customHeight="1" x14ac:dyDescent="0.2">
      <c r="H228" s="43"/>
      <c r="N228" s="43"/>
      <c r="O228" s="43"/>
    </row>
    <row r="229" spans="8:15" ht="15.75" customHeight="1" x14ac:dyDescent="0.2">
      <c r="H229" s="43"/>
      <c r="N229" s="43"/>
      <c r="O229" s="43"/>
    </row>
    <row r="230" spans="8:15" ht="15.75" customHeight="1" x14ac:dyDescent="0.2">
      <c r="H230" s="43"/>
      <c r="N230" s="43"/>
      <c r="O230" s="43"/>
    </row>
    <row r="231" spans="8:15" ht="15.75" customHeight="1" x14ac:dyDescent="0.2">
      <c r="H231" s="43"/>
      <c r="N231" s="43"/>
      <c r="O231" s="43"/>
    </row>
    <row r="232" spans="8:15" ht="15.75" customHeight="1" x14ac:dyDescent="0.2">
      <c r="H232" s="43"/>
      <c r="N232" s="43"/>
      <c r="O232" s="43"/>
    </row>
    <row r="233" spans="8:15" ht="15.75" customHeight="1" x14ac:dyDescent="0.2">
      <c r="H233" s="43"/>
      <c r="N233" s="43"/>
      <c r="O233" s="43"/>
    </row>
    <row r="234" spans="8:15" ht="15.75" customHeight="1" x14ac:dyDescent="0.2">
      <c r="H234" s="43"/>
      <c r="N234" s="43"/>
      <c r="O234" s="43"/>
    </row>
    <row r="235" spans="8:15" ht="15.75" customHeight="1" x14ac:dyDescent="0.2">
      <c r="H235" s="43"/>
      <c r="N235" s="43"/>
      <c r="O235" s="43"/>
    </row>
    <row r="236" spans="8:15" ht="15.75" customHeight="1" x14ac:dyDescent="0.2">
      <c r="H236" s="43"/>
      <c r="N236" s="43"/>
      <c r="O236" s="43"/>
    </row>
    <row r="237" spans="8:15" ht="15.75" customHeight="1" x14ac:dyDescent="0.2">
      <c r="H237" s="43"/>
      <c r="N237" s="43"/>
      <c r="O237" s="43"/>
    </row>
    <row r="238" spans="8:15" ht="15.75" customHeight="1" x14ac:dyDescent="0.2">
      <c r="H238" s="43"/>
      <c r="N238" s="43"/>
      <c r="O238" s="43"/>
    </row>
    <row r="239" spans="8:15" ht="15.75" customHeight="1" x14ac:dyDescent="0.2">
      <c r="H239" s="43"/>
      <c r="N239" s="43"/>
      <c r="O239" s="43"/>
    </row>
    <row r="240" spans="8:15" ht="15.75" customHeight="1" x14ac:dyDescent="0.2">
      <c r="H240" s="43"/>
      <c r="N240" s="43"/>
      <c r="O240" s="43"/>
    </row>
    <row r="241" spans="8:15" ht="15.75" customHeight="1" x14ac:dyDescent="0.2">
      <c r="H241" s="43"/>
      <c r="N241" s="43"/>
      <c r="O241" s="43"/>
    </row>
    <row r="242" spans="8:15" ht="15.75" customHeight="1" x14ac:dyDescent="0.2">
      <c r="H242" s="43"/>
      <c r="N242" s="43"/>
      <c r="O242" s="43"/>
    </row>
    <row r="243" spans="8:15" ht="15.75" customHeight="1" x14ac:dyDescent="0.2">
      <c r="H243" s="43"/>
      <c r="N243" s="43"/>
      <c r="O243" s="43"/>
    </row>
    <row r="244" spans="8:15" ht="15.75" customHeight="1" x14ac:dyDescent="0.2">
      <c r="H244" s="43"/>
      <c r="N244" s="43"/>
      <c r="O244" s="43"/>
    </row>
    <row r="245" spans="8:15" ht="15.75" customHeight="1" x14ac:dyDescent="0.2">
      <c r="H245" s="43"/>
      <c r="N245" s="43"/>
      <c r="O245" s="43"/>
    </row>
    <row r="246" spans="8:15" ht="15.75" customHeight="1" x14ac:dyDescent="0.2">
      <c r="H246" s="43"/>
      <c r="N246" s="43"/>
      <c r="O246" s="43"/>
    </row>
    <row r="247" spans="8:15" ht="15.75" customHeight="1" x14ac:dyDescent="0.2">
      <c r="H247" s="43"/>
      <c r="N247" s="43"/>
      <c r="O247" s="43"/>
    </row>
    <row r="248" spans="8:15" ht="15.75" customHeight="1" x14ac:dyDescent="0.2">
      <c r="H248" s="43"/>
      <c r="N248" s="43"/>
      <c r="O248" s="43"/>
    </row>
    <row r="249" spans="8:15" ht="15.75" customHeight="1" x14ac:dyDescent="0.2">
      <c r="H249" s="43"/>
      <c r="N249" s="43"/>
      <c r="O249" s="43"/>
    </row>
    <row r="250" spans="8:15" ht="15.75" customHeight="1" x14ac:dyDescent="0.2">
      <c r="H250" s="43"/>
      <c r="N250" s="43"/>
      <c r="O250" s="43"/>
    </row>
    <row r="251" spans="8:15" ht="15.75" customHeight="1" x14ac:dyDescent="0.2">
      <c r="H251" s="43"/>
      <c r="N251" s="43"/>
      <c r="O251" s="43"/>
    </row>
    <row r="252" spans="8:15" ht="15.75" customHeight="1" x14ac:dyDescent="0.2">
      <c r="H252" s="43"/>
      <c r="N252" s="43"/>
      <c r="O252" s="43"/>
    </row>
    <row r="253" spans="8:15" ht="15.75" customHeight="1" x14ac:dyDescent="0.2">
      <c r="H253" s="43"/>
      <c r="N253" s="43"/>
      <c r="O253" s="43"/>
    </row>
    <row r="254" spans="8:15" ht="15.75" customHeight="1" x14ac:dyDescent="0.2">
      <c r="H254" s="43"/>
      <c r="N254" s="43"/>
      <c r="O254" s="43"/>
    </row>
    <row r="255" spans="8:15" ht="15.75" customHeight="1" x14ac:dyDescent="0.2">
      <c r="H255" s="43"/>
      <c r="N255" s="43"/>
      <c r="O255" s="43"/>
    </row>
    <row r="256" spans="8:15" ht="15.75" customHeight="1" x14ac:dyDescent="0.2">
      <c r="H256" s="43"/>
      <c r="N256" s="43"/>
      <c r="O256" s="43"/>
    </row>
    <row r="257" spans="8:15" ht="15.75" customHeight="1" x14ac:dyDescent="0.2">
      <c r="H257" s="43"/>
      <c r="N257" s="43"/>
      <c r="O257" s="43"/>
    </row>
    <row r="258" spans="8:15" ht="15.75" customHeight="1" x14ac:dyDescent="0.2">
      <c r="H258" s="43"/>
      <c r="N258" s="43"/>
      <c r="O258" s="43"/>
    </row>
    <row r="259" spans="8:15" ht="15.75" customHeight="1" x14ac:dyDescent="0.2">
      <c r="H259" s="43"/>
      <c r="N259" s="43"/>
      <c r="O259" s="43"/>
    </row>
    <row r="260" spans="8:15" ht="15.75" customHeight="1" x14ac:dyDescent="0.2">
      <c r="H260" s="43"/>
      <c r="N260" s="43"/>
      <c r="O260" s="43"/>
    </row>
    <row r="261" spans="8:15" ht="15.75" customHeight="1" x14ac:dyDescent="0.2">
      <c r="H261" s="43"/>
      <c r="N261" s="43"/>
      <c r="O261" s="43"/>
    </row>
    <row r="262" spans="8:15" ht="15.75" customHeight="1" x14ac:dyDescent="0.2">
      <c r="H262" s="43"/>
      <c r="N262" s="43"/>
      <c r="O262" s="43"/>
    </row>
    <row r="263" spans="8:15" ht="15.75" customHeight="1" x14ac:dyDescent="0.2">
      <c r="H263" s="43"/>
      <c r="N263" s="43"/>
      <c r="O263" s="43"/>
    </row>
    <row r="264" spans="8:15" ht="15.75" customHeight="1" x14ac:dyDescent="0.2">
      <c r="H264" s="43"/>
      <c r="N264" s="43"/>
      <c r="O264" s="43"/>
    </row>
    <row r="265" spans="8:15" ht="15.75" customHeight="1" x14ac:dyDescent="0.2">
      <c r="H265" s="43"/>
      <c r="N265" s="43"/>
      <c r="O265" s="43"/>
    </row>
    <row r="266" spans="8:15" ht="15.75" customHeight="1" x14ac:dyDescent="0.2">
      <c r="H266" s="43"/>
      <c r="N266" s="43"/>
      <c r="O266" s="43"/>
    </row>
    <row r="267" spans="8:15" ht="15.75" customHeight="1" x14ac:dyDescent="0.2">
      <c r="H267" s="43"/>
      <c r="N267" s="43"/>
      <c r="O267" s="43"/>
    </row>
    <row r="268" spans="8:15" ht="15.75" customHeight="1" x14ac:dyDescent="0.2">
      <c r="H268" s="43"/>
      <c r="N268" s="43"/>
      <c r="O268" s="43"/>
    </row>
    <row r="269" spans="8:15" ht="15.75" customHeight="1" x14ac:dyDescent="0.2">
      <c r="H269" s="43"/>
      <c r="N269" s="43"/>
      <c r="O269" s="43"/>
    </row>
    <row r="270" spans="8:15" ht="15.75" customHeight="1" x14ac:dyDescent="0.2">
      <c r="H270" s="43"/>
      <c r="N270" s="43"/>
      <c r="O270" s="43"/>
    </row>
    <row r="271" spans="8:15" ht="15.75" customHeight="1" x14ac:dyDescent="0.2">
      <c r="H271" s="43"/>
      <c r="N271" s="43"/>
      <c r="O271" s="43"/>
    </row>
    <row r="272" spans="8:15" ht="15.75" customHeight="1" x14ac:dyDescent="0.2">
      <c r="H272" s="43"/>
      <c r="N272" s="43"/>
      <c r="O272" s="43"/>
    </row>
    <row r="273" spans="8:15" ht="15.75" customHeight="1" x14ac:dyDescent="0.2">
      <c r="H273" s="43"/>
      <c r="N273" s="43"/>
      <c r="O273" s="43"/>
    </row>
    <row r="274" spans="8:15" ht="15.75" customHeight="1" x14ac:dyDescent="0.2">
      <c r="H274" s="43"/>
      <c r="N274" s="43"/>
      <c r="O274" s="43"/>
    </row>
    <row r="275" spans="8:15" ht="15.75" customHeight="1" x14ac:dyDescent="0.2">
      <c r="H275" s="43"/>
      <c r="N275" s="43"/>
      <c r="O275" s="43"/>
    </row>
    <row r="276" spans="8:15" ht="15.75" customHeight="1" x14ac:dyDescent="0.2">
      <c r="H276" s="43"/>
      <c r="N276" s="43"/>
      <c r="O276" s="43"/>
    </row>
    <row r="277" spans="8:15" ht="15.75" customHeight="1" x14ac:dyDescent="0.2">
      <c r="H277" s="43"/>
      <c r="N277" s="43"/>
      <c r="O277" s="43"/>
    </row>
    <row r="278" spans="8:15" ht="15.75" customHeight="1" x14ac:dyDescent="0.2">
      <c r="H278" s="43"/>
      <c r="N278" s="43"/>
      <c r="O278" s="43"/>
    </row>
    <row r="279" spans="8:15" ht="15.75" customHeight="1" x14ac:dyDescent="0.2">
      <c r="H279" s="43"/>
      <c r="N279" s="43"/>
      <c r="O279" s="43"/>
    </row>
    <row r="280" spans="8:15" ht="15.75" customHeight="1" x14ac:dyDescent="0.2">
      <c r="H280" s="43"/>
      <c r="N280" s="43"/>
      <c r="O280" s="43"/>
    </row>
    <row r="281" spans="8:15" ht="15.75" customHeight="1" x14ac:dyDescent="0.2">
      <c r="H281" s="43"/>
      <c r="N281" s="43"/>
      <c r="O281" s="43"/>
    </row>
    <row r="282" spans="8:15" ht="15.75" customHeight="1" x14ac:dyDescent="0.2">
      <c r="H282" s="43"/>
      <c r="N282" s="43"/>
      <c r="O282" s="43"/>
    </row>
    <row r="283" spans="8:15" ht="15.75" customHeight="1" x14ac:dyDescent="0.2">
      <c r="H283" s="43"/>
      <c r="N283" s="43"/>
      <c r="O283" s="43"/>
    </row>
    <row r="284" spans="8:15" ht="15.75" customHeight="1" x14ac:dyDescent="0.2">
      <c r="H284" s="43"/>
      <c r="N284" s="43"/>
      <c r="O284" s="43"/>
    </row>
    <row r="285" spans="8:15" ht="15.75" customHeight="1" x14ac:dyDescent="0.2">
      <c r="H285" s="43"/>
      <c r="N285" s="43"/>
      <c r="O285" s="43"/>
    </row>
    <row r="286" spans="8:15" ht="15.75" customHeight="1" x14ac:dyDescent="0.2">
      <c r="H286" s="43"/>
      <c r="N286" s="43"/>
      <c r="O286" s="43"/>
    </row>
    <row r="287" spans="8:15" ht="15.75" customHeight="1" x14ac:dyDescent="0.2">
      <c r="H287" s="43"/>
      <c r="N287" s="43"/>
      <c r="O287" s="43"/>
    </row>
    <row r="288" spans="8:15" ht="15.75" customHeight="1" x14ac:dyDescent="0.2">
      <c r="H288" s="43"/>
      <c r="N288" s="43"/>
      <c r="O288" s="43"/>
    </row>
    <row r="289" spans="8:15" ht="15.75" customHeight="1" x14ac:dyDescent="0.2">
      <c r="H289" s="43"/>
      <c r="N289" s="43"/>
      <c r="O289" s="43"/>
    </row>
    <row r="290" spans="8:15" ht="15.75" customHeight="1" x14ac:dyDescent="0.2">
      <c r="H290" s="43"/>
      <c r="N290" s="43"/>
      <c r="O290" s="43"/>
    </row>
    <row r="291" spans="8:15" ht="15.75" customHeight="1" x14ac:dyDescent="0.2">
      <c r="H291" s="43"/>
      <c r="N291" s="43"/>
      <c r="O291" s="43"/>
    </row>
    <row r="292" spans="8:15" ht="15.75" customHeight="1" x14ac:dyDescent="0.2">
      <c r="H292" s="43"/>
      <c r="N292" s="43"/>
      <c r="O292" s="43"/>
    </row>
    <row r="293" spans="8:15" ht="15.75" customHeight="1" x14ac:dyDescent="0.2">
      <c r="H293" s="43"/>
      <c r="N293" s="43"/>
      <c r="O293" s="43"/>
    </row>
    <row r="294" spans="8:15" ht="15.75" customHeight="1" x14ac:dyDescent="0.2">
      <c r="H294" s="43"/>
      <c r="N294" s="43"/>
      <c r="O294" s="43"/>
    </row>
    <row r="295" spans="8:15" ht="15.75" customHeight="1" x14ac:dyDescent="0.2">
      <c r="H295" s="43"/>
      <c r="N295" s="43"/>
      <c r="O295" s="43"/>
    </row>
    <row r="296" spans="8:15" ht="15.75" customHeight="1" x14ac:dyDescent="0.2">
      <c r="H296" s="43"/>
      <c r="N296" s="43"/>
      <c r="O296" s="43"/>
    </row>
    <row r="297" spans="8:15" ht="15.75" customHeight="1" x14ac:dyDescent="0.2">
      <c r="H297" s="43"/>
      <c r="N297" s="43"/>
      <c r="O297" s="43"/>
    </row>
    <row r="298" spans="8:15" ht="15.75" customHeight="1" x14ac:dyDescent="0.2">
      <c r="H298" s="43"/>
      <c r="N298" s="43"/>
      <c r="O298" s="43"/>
    </row>
    <row r="299" spans="8:15" ht="15.75" customHeight="1" x14ac:dyDescent="0.2">
      <c r="H299" s="43"/>
      <c r="N299" s="43"/>
      <c r="O299" s="43"/>
    </row>
    <row r="300" spans="8:15" ht="15.75" customHeight="1" x14ac:dyDescent="0.2">
      <c r="H300" s="43"/>
      <c r="N300" s="43"/>
      <c r="O300" s="43"/>
    </row>
    <row r="301" spans="8:15" ht="15.75" customHeight="1" x14ac:dyDescent="0.2">
      <c r="H301" s="43"/>
      <c r="N301" s="43"/>
      <c r="O301" s="43"/>
    </row>
    <row r="302" spans="8:15" ht="15.75" customHeight="1" x14ac:dyDescent="0.2">
      <c r="H302" s="43"/>
      <c r="N302" s="43"/>
      <c r="O302" s="43"/>
    </row>
    <row r="303" spans="8:15" ht="15.75" customHeight="1" x14ac:dyDescent="0.2">
      <c r="H303" s="43"/>
      <c r="N303" s="43"/>
      <c r="O303" s="43"/>
    </row>
    <row r="304" spans="8:15" ht="15.75" customHeight="1" x14ac:dyDescent="0.2">
      <c r="H304" s="43"/>
      <c r="N304" s="43"/>
      <c r="O304" s="43"/>
    </row>
    <row r="305" spans="8:15" ht="15.75" customHeight="1" x14ac:dyDescent="0.2">
      <c r="H305" s="43"/>
      <c r="N305" s="43"/>
      <c r="O305" s="43"/>
    </row>
    <row r="306" spans="8:15" ht="15.75" customHeight="1" x14ac:dyDescent="0.2">
      <c r="H306" s="43"/>
      <c r="N306" s="43"/>
      <c r="O306" s="43"/>
    </row>
    <row r="307" spans="8:15" ht="15.75" customHeight="1" x14ac:dyDescent="0.2">
      <c r="H307" s="43"/>
      <c r="N307" s="43"/>
      <c r="O307" s="43"/>
    </row>
    <row r="308" spans="8:15" ht="15.75" customHeight="1" x14ac:dyDescent="0.2">
      <c r="H308" s="43"/>
      <c r="N308" s="43"/>
      <c r="O308" s="43"/>
    </row>
    <row r="309" spans="8:15" ht="15.75" customHeight="1" x14ac:dyDescent="0.2">
      <c r="H309" s="43"/>
      <c r="N309" s="43"/>
      <c r="O309" s="43"/>
    </row>
    <row r="310" spans="8:15" ht="15.75" customHeight="1" x14ac:dyDescent="0.2">
      <c r="H310" s="43"/>
      <c r="N310" s="43"/>
      <c r="O310" s="43"/>
    </row>
    <row r="311" spans="8:15" ht="15.75" customHeight="1" x14ac:dyDescent="0.2">
      <c r="H311" s="43"/>
      <c r="N311" s="43"/>
      <c r="O311" s="43"/>
    </row>
    <row r="312" spans="8:15" ht="15.75" customHeight="1" x14ac:dyDescent="0.2">
      <c r="H312" s="43"/>
      <c r="N312" s="43"/>
      <c r="O312" s="43"/>
    </row>
    <row r="313" spans="8:15" ht="15.75" customHeight="1" x14ac:dyDescent="0.2">
      <c r="H313" s="43"/>
      <c r="N313" s="43"/>
      <c r="O313" s="43"/>
    </row>
    <row r="314" spans="8:15" ht="15.75" customHeight="1" x14ac:dyDescent="0.2">
      <c r="H314" s="43"/>
      <c r="N314" s="43"/>
      <c r="O314" s="43"/>
    </row>
    <row r="315" spans="8:15" ht="15.75" customHeight="1" x14ac:dyDescent="0.2">
      <c r="H315" s="43"/>
      <c r="N315" s="43"/>
      <c r="O315" s="43"/>
    </row>
    <row r="316" spans="8:15" ht="15.75" customHeight="1" x14ac:dyDescent="0.2">
      <c r="H316" s="43"/>
      <c r="N316" s="43"/>
      <c r="O316" s="43"/>
    </row>
    <row r="317" spans="8:15" ht="15.75" customHeight="1" x14ac:dyDescent="0.2">
      <c r="H317" s="43"/>
      <c r="N317" s="43"/>
      <c r="O317" s="43"/>
    </row>
    <row r="318" spans="8:15" ht="15.75" customHeight="1" x14ac:dyDescent="0.2">
      <c r="H318" s="43"/>
      <c r="N318" s="43"/>
      <c r="O318" s="43"/>
    </row>
    <row r="319" spans="8:15" ht="15.75" customHeight="1" x14ac:dyDescent="0.2">
      <c r="H319" s="43"/>
      <c r="N319" s="43"/>
      <c r="O319" s="43"/>
    </row>
    <row r="320" spans="8:15" ht="15.75" customHeight="1" x14ac:dyDescent="0.2">
      <c r="H320" s="43"/>
      <c r="N320" s="43"/>
      <c r="O320" s="43"/>
    </row>
    <row r="321" spans="8:15" ht="15.75" customHeight="1" x14ac:dyDescent="0.2">
      <c r="H321" s="43"/>
      <c r="N321" s="43"/>
      <c r="O321" s="43"/>
    </row>
    <row r="322" spans="8:15" ht="15.75" customHeight="1" x14ac:dyDescent="0.2">
      <c r="H322" s="43"/>
      <c r="N322" s="43"/>
      <c r="O322" s="43"/>
    </row>
    <row r="323" spans="8:15" ht="15.75" customHeight="1" x14ac:dyDescent="0.2">
      <c r="H323" s="43"/>
      <c r="N323" s="43"/>
      <c r="O323" s="43"/>
    </row>
    <row r="324" spans="8:15" ht="15.75" customHeight="1" x14ac:dyDescent="0.2">
      <c r="H324" s="43"/>
      <c r="N324" s="43"/>
      <c r="O324" s="43"/>
    </row>
    <row r="325" spans="8:15" ht="15.75" customHeight="1" x14ac:dyDescent="0.2">
      <c r="H325" s="43"/>
      <c r="N325" s="43"/>
      <c r="O325" s="43"/>
    </row>
    <row r="326" spans="8:15" ht="15.75" customHeight="1" x14ac:dyDescent="0.2">
      <c r="H326" s="43"/>
      <c r="N326" s="43"/>
      <c r="O326" s="43"/>
    </row>
    <row r="327" spans="8:15" ht="15.75" customHeight="1" x14ac:dyDescent="0.2">
      <c r="H327" s="43"/>
      <c r="N327" s="43"/>
      <c r="O327" s="43"/>
    </row>
    <row r="328" spans="8:15" ht="15.75" customHeight="1" x14ac:dyDescent="0.2">
      <c r="H328" s="43"/>
      <c r="N328" s="43"/>
      <c r="O328" s="43"/>
    </row>
    <row r="329" spans="8:15" ht="15.75" customHeight="1" x14ac:dyDescent="0.2">
      <c r="H329" s="43"/>
      <c r="N329" s="43"/>
      <c r="O329" s="43"/>
    </row>
    <row r="330" spans="8:15" ht="15.75" customHeight="1" x14ac:dyDescent="0.2">
      <c r="H330" s="43"/>
      <c r="N330" s="43"/>
      <c r="O330" s="43"/>
    </row>
    <row r="331" spans="8:15" ht="15.75" customHeight="1" x14ac:dyDescent="0.2">
      <c r="H331" s="43"/>
      <c r="N331" s="43"/>
      <c r="O331" s="43"/>
    </row>
    <row r="332" spans="8:15" ht="15.75" customHeight="1" x14ac:dyDescent="0.2">
      <c r="H332" s="43"/>
      <c r="N332" s="43"/>
      <c r="O332" s="43"/>
    </row>
    <row r="333" spans="8:15" ht="15.75" customHeight="1" x14ac:dyDescent="0.2">
      <c r="H333" s="43"/>
      <c r="N333" s="43"/>
      <c r="O333" s="43"/>
    </row>
    <row r="334" spans="8:15" ht="15.75" customHeight="1" x14ac:dyDescent="0.2">
      <c r="H334" s="43"/>
      <c r="N334" s="43"/>
      <c r="O334" s="43"/>
    </row>
    <row r="335" spans="8:15" ht="15.75" customHeight="1" x14ac:dyDescent="0.2">
      <c r="H335" s="43"/>
      <c r="N335" s="43"/>
      <c r="O335" s="43"/>
    </row>
    <row r="336" spans="8:15" ht="15.75" customHeight="1" x14ac:dyDescent="0.2">
      <c r="H336" s="43"/>
      <c r="N336" s="43"/>
      <c r="O336" s="43"/>
    </row>
    <row r="337" spans="8:15" ht="15.75" customHeight="1" x14ac:dyDescent="0.2">
      <c r="H337" s="43"/>
      <c r="N337" s="43"/>
      <c r="O337" s="43"/>
    </row>
    <row r="338" spans="8:15" ht="15.75" customHeight="1" x14ac:dyDescent="0.2">
      <c r="H338" s="43"/>
      <c r="N338" s="43"/>
      <c r="O338" s="43"/>
    </row>
    <row r="339" spans="8:15" ht="15.75" customHeight="1" x14ac:dyDescent="0.2">
      <c r="H339" s="43"/>
      <c r="N339" s="43"/>
      <c r="O339" s="43"/>
    </row>
    <row r="340" spans="8:15" ht="15.75" customHeight="1" x14ac:dyDescent="0.2">
      <c r="H340" s="43"/>
      <c r="N340" s="43"/>
      <c r="O340" s="43"/>
    </row>
    <row r="341" spans="8:15" ht="15.75" customHeight="1" x14ac:dyDescent="0.2">
      <c r="H341" s="43"/>
      <c r="N341" s="43"/>
      <c r="O341" s="43"/>
    </row>
    <row r="342" spans="8:15" ht="15.75" customHeight="1" x14ac:dyDescent="0.2">
      <c r="H342" s="43"/>
      <c r="N342" s="43"/>
      <c r="O342" s="43"/>
    </row>
    <row r="343" spans="8:15" ht="15.75" customHeight="1" x14ac:dyDescent="0.2">
      <c r="H343" s="43"/>
      <c r="N343" s="43"/>
      <c r="O343" s="43"/>
    </row>
    <row r="344" spans="8:15" ht="15.75" customHeight="1" x14ac:dyDescent="0.2">
      <c r="H344" s="43"/>
      <c r="N344" s="43"/>
      <c r="O344" s="43"/>
    </row>
    <row r="345" spans="8:15" ht="15.75" customHeight="1" x14ac:dyDescent="0.2">
      <c r="H345" s="43"/>
      <c r="N345" s="43"/>
      <c r="O345" s="43"/>
    </row>
    <row r="346" spans="8:15" ht="15.75" customHeight="1" x14ac:dyDescent="0.2">
      <c r="H346" s="43"/>
      <c r="N346" s="43"/>
      <c r="O346" s="43"/>
    </row>
    <row r="347" spans="8:15" ht="15.75" customHeight="1" x14ac:dyDescent="0.2">
      <c r="H347" s="43"/>
      <c r="N347" s="43"/>
      <c r="O347" s="43"/>
    </row>
    <row r="348" spans="8:15" ht="15.75" customHeight="1" x14ac:dyDescent="0.2">
      <c r="H348" s="43"/>
      <c r="N348" s="43"/>
      <c r="O348" s="43"/>
    </row>
    <row r="349" spans="8:15" ht="15.75" customHeight="1" x14ac:dyDescent="0.2">
      <c r="H349" s="43"/>
      <c r="N349" s="43"/>
      <c r="O349" s="43"/>
    </row>
    <row r="350" spans="8:15" ht="15.75" customHeight="1" x14ac:dyDescent="0.2">
      <c r="H350" s="43"/>
      <c r="N350" s="43"/>
      <c r="O350" s="43"/>
    </row>
    <row r="351" spans="8:15" ht="15.75" customHeight="1" x14ac:dyDescent="0.2">
      <c r="H351" s="43"/>
      <c r="N351" s="43"/>
      <c r="O351" s="43"/>
    </row>
    <row r="352" spans="8:15" ht="15.75" customHeight="1" x14ac:dyDescent="0.2">
      <c r="H352" s="43"/>
      <c r="N352" s="43"/>
      <c r="O352" s="43"/>
    </row>
    <row r="353" spans="8:15" ht="15.75" customHeight="1" x14ac:dyDescent="0.2">
      <c r="H353" s="43"/>
      <c r="N353" s="43"/>
      <c r="O353" s="43"/>
    </row>
    <row r="354" spans="8:15" ht="15.75" customHeight="1" x14ac:dyDescent="0.2">
      <c r="H354" s="43"/>
      <c r="N354" s="43"/>
      <c r="O354" s="43"/>
    </row>
    <row r="355" spans="8:15" ht="15.75" customHeight="1" x14ac:dyDescent="0.2">
      <c r="H355" s="43"/>
      <c r="N355" s="43"/>
      <c r="O355" s="43"/>
    </row>
    <row r="356" spans="8:15" ht="15.75" customHeight="1" x14ac:dyDescent="0.2">
      <c r="H356" s="43"/>
      <c r="N356" s="43"/>
      <c r="O356" s="43"/>
    </row>
    <row r="357" spans="8:15" ht="15.75" customHeight="1" x14ac:dyDescent="0.2">
      <c r="H357" s="43"/>
      <c r="N357" s="43"/>
      <c r="O357" s="43"/>
    </row>
    <row r="358" spans="8:15" ht="15.75" customHeight="1" x14ac:dyDescent="0.2">
      <c r="H358" s="43"/>
      <c r="N358" s="43"/>
      <c r="O358" s="43"/>
    </row>
    <row r="359" spans="8:15" ht="15.75" customHeight="1" x14ac:dyDescent="0.2">
      <c r="H359" s="43"/>
      <c r="N359" s="43"/>
      <c r="O359" s="43"/>
    </row>
    <row r="360" spans="8:15" ht="15.75" customHeight="1" x14ac:dyDescent="0.2">
      <c r="H360" s="43"/>
      <c r="N360" s="43"/>
      <c r="O360" s="43"/>
    </row>
    <row r="361" spans="8:15" ht="15.75" customHeight="1" x14ac:dyDescent="0.2">
      <c r="H361" s="43"/>
      <c r="N361" s="43"/>
      <c r="O361" s="43"/>
    </row>
    <row r="362" spans="8:15" ht="15.75" customHeight="1" x14ac:dyDescent="0.2">
      <c r="H362" s="43"/>
      <c r="N362" s="43"/>
      <c r="O362" s="43"/>
    </row>
    <row r="363" spans="8:15" ht="15.75" customHeight="1" x14ac:dyDescent="0.2">
      <c r="H363" s="43"/>
      <c r="N363" s="43"/>
      <c r="O363" s="43"/>
    </row>
    <row r="364" spans="8:15" ht="15.75" customHeight="1" x14ac:dyDescent="0.2">
      <c r="H364" s="43"/>
      <c r="N364" s="43"/>
      <c r="O364" s="43"/>
    </row>
    <row r="365" spans="8:15" ht="15.75" customHeight="1" x14ac:dyDescent="0.2">
      <c r="H365" s="43"/>
      <c r="N365" s="43"/>
      <c r="O365" s="43"/>
    </row>
    <row r="366" spans="8:15" ht="15.75" customHeight="1" x14ac:dyDescent="0.2">
      <c r="H366" s="43"/>
      <c r="N366" s="43"/>
      <c r="O366" s="43"/>
    </row>
    <row r="367" spans="8:15" ht="15.75" customHeight="1" x14ac:dyDescent="0.2">
      <c r="H367" s="43"/>
      <c r="N367" s="43"/>
      <c r="O367" s="43"/>
    </row>
    <row r="368" spans="8:15" ht="15.75" customHeight="1" x14ac:dyDescent="0.2">
      <c r="H368" s="43"/>
      <c r="N368" s="43"/>
      <c r="O368" s="43"/>
    </row>
    <row r="369" spans="8:15" ht="15.75" customHeight="1" x14ac:dyDescent="0.2">
      <c r="H369" s="43"/>
      <c r="N369" s="43"/>
      <c r="O369" s="43"/>
    </row>
    <row r="370" spans="8:15" ht="15.75" customHeight="1" x14ac:dyDescent="0.2">
      <c r="H370" s="43"/>
      <c r="N370" s="43"/>
      <c r="O370" s="43"/>
    </row>
    <row r="371" spans="8:15" ht="15.75" customHeight="1" x14ac:dyDescent="0.2">
      <c r="H371" s="43"/>
      <c r="N371" s="43"/>
      <c r="O371" s="43"/>
    </row>
    <row r="372" spans="8:15" ht="15.75" customHeight="1" x14ac:dyDescent="0.2">
      <c r="H372" s="43"/>
      <c r="N372" s="43"/>
      <c r="O372" s="43"/>
    </row>
    <row r="373" spans="8:15" ht="15.75" customHeight="1" x14ac:dyDescent="0.2">
      <c r="H373" s="43"/>
      <c r="N373" s="43"/>
      <c r="O373" s="43"/>
    </row>
    <row r="374" spans="8:15" ht="15.75" customHeight="1" x14ac:dyDescent="0.2">
      <c r="H374" s="43"/>
      <c r="N374" s="43"/>
      <c r="O374" s="43"/>
    </row>
    <row r="375" spans="8:15" ht="15.75" customHeight="1" x14ac:dyDescent="0.2">
      <c r="H375" s="43"/>
      <c r="N375" s="43"/>
      <c r="O375" s="43"/>
    </row>
    <row r="376" spans="8:15" ht="15.75" customHeight="1" x14ac:dyDescent="0.2">
      <c r="H376" s="43"/>
      <c r="N376" s="43"/>
      <c r="O376" s="43"/>
    </row>
    <row r="377" spans="8:15" ht="15.75" customHeight="1" x14ac:dyDescent="0.2">
      <c r="H377" s="43"/>
      <c r="N377" s="43"/>
      <c r="O377" s="43"/>
    </row>
    <row r="378" spans="8:15" ht="15.75" customHeight="1" x14ac:dyDescent="0.2">
      <c r="H378" s="43"/>
      <c r="N378" s="43"/>
      <c r="O378" s="43"/>
    </row>
    <row r="379" spans="8:15" ht="15.75" customHeight="1" x14ac:dyDescent="0.2">
      <c r="H379" s="43"/>
      <c r="N379" s="43"/>
      <c r="O379" s="43"/>
    </row>
    <row r="380" spans="8:15" ht="15.75" customHeight="1" x14ac:dyDescent="0.2">
      <c r="H380" s="43"/>
      <c r="N380" s="43"/>
      <c r="O380" s="43"/>
    </row>
    <row r="381" spans="8:15" ht="15.75" customHeight="1" x14ac:dyDescent="0.2">
      <c r="H381" s="43"/>
      <c r="N381" s="43"/>
      <c r="O381" s="43"/>
    </row>
    <row r="382" spans="8:15" ht="15.75" customHeight="1" x14ac:dyDescent="0.2">
      <c r="H382" s="43"/>
      <c r="N382" s="43"/>
      <c r="O382" s="43"/>
    </row>
    <row r="383" spans="8:15" ht="15.75" customHeight="1" x14ac:dyDescent="0.2">
      <c r="H383" s="43"/>
      <c r="N383" s="43"/>
      <c r="O383" s="43"/>
    </row>
    <row r="384" spans="8:15" ht="15.75" customHeight="1" x14ac:dyDescent="0.2">
      <c r="H384" s="43"/>
      <c r="N384" s="43"/>
      <c r="O384" s="43"/>
    </row>
    <row r="385" spans="8:15" ht="15.75" customHeight="1" x14ac:dyDescent="0.2">
      <c r="H385" s="43"/>
      <c r="N385" s="43"/>
      <c r="O385" s="43"/>
    </row>
    <row r="386" spans="8:15" ht="15.75" customHeight="1" x14ac:dyDescent="0.2">
      <c r="H386" s="43"/>
      <c r="N386" s="43"/>
      <c r="O386" s="43"/>
    </row>
    <row r="387" spans="8:15" ht="15.75" customHeight="1" x14ac:dyDescent="0.2">
      <c r="H387" s="43"/>
      <c r="N387" s="43"/>
      <c r="O387" s="43"/>
    </row>
    <row r="388" spans="8:15" ht="15.75" customHeight="1" x14ac:dyDescent="0.2">
      <c r="H388" s="43"/>
      <c r="N388" s="43"/>
      <c r="O388" s="43"/>
    </row>
    <row r="389" spans="8:15" ht="15.75" customHeight="1" x14ac:dyDescent="0.2">
      <c r="H389" s="43"/>
      <c r="N389" s="43"/>
      <c r="O389" s="43"/>
    </row>
    <row r="390" spans="8:15" ht="15.75" customHeight="1" x14ac:dyDescent="0.2">
      <c r="H390" s="43"/>
      <c r="N390" s="43"/>
      <c r="O390" s="43"/>
    </row>
    <row r="391" spans="8:15" ht="15.75" customHeight="1" x14ac:dyDescent="0.2">
      <c r="H391" s="43"/>
      <c r="N391" s="43"/>
      <c r="O391" s="43"/>
    </row>
    <row r="392" spans="8:15" ht="15.75" customHeight="1" x14ac:dyDescent="0.2">
      <c r="H392" s="43"/>
      <c r="N392" s="43"/>
      <c r="O392" s="43"/>
    </row>
    <row r="393" spans="8:15" ht="15.75" customHeight="1" x14ac:dyDescent="0.2">
      <c r="H393" s="43"/>
      <c r="N393" s="43"/>
      <c r="O393" s="43"/>
    </row>
    <row r="394" spans="8:15" ht="15.75" customHeight="1" x14ac:dyDescent="0.2">
      <c r="H394" s="43"/>
      <c r="N394" s="43"/>
      <c r="O394" s="43"/>
    </row>
    <row r="395" spans="8:15" ht="15.75" customHeight="1" x14ac:dyDescent="0.2">
      <c r="H395" s="43"/>
      <c r="N395" s="43"/>
      <c r="O395" s="43"/>
    </row>
    <row r="396" spans="8:15" ht="15.75" customHeight="1" x14ac:dyDescent="0.2">
      <c r="H396" s="43"/>
      <c r="N396" s="43"/>
      <c r="O396" s="43"/>
    </row>
    <row r="397" spans="8:15" ht="15.75" customHeight="1" x14ac:dyDescent="0.2">
      <c r="H397" s="43"/>
      <c r="N397" s="43"/>
      <c r="O397" s="43"/>
    </row>
    <row r="398" spans="8:15" ht="15.75" customHeight="1" x14ac:dyDescent="0.2">
      <c r="H398" s="43"/>
      <c r="N398" s="43"/>
      <c r="O398" s="43"/>
    </row>
    <row r="399" spans="8:15" ht="15.75" customHeight="1" x14ac:dyDescent="0.2">
      <c r="H399" s="43"/>
      <c r="N399" s="43"/>
      <c r="O399" s="43"/>
    </row>
    <row r="400" spans="8:15" ht="15.75" customHeight="1" x14ac:dyDescent="0.2">
      <c r="H400" s="43"/>
      <c r="N400" s="43"/>
      <c r="O400" s="43"/>
    </row>
    <row r="401" spans="8:15" ht="15.75" customHeight="1" x14ac:dyDescent="0.2">
      <c r="H401" s="43"/>
      <c r="N401" s="43"/>
      <c r="O401" s="43"/>
    </row>
    <row r="402" spans="8:15" ht="15.75" customHeight="1" x14ac:dyDescent="0.2">
      <c r="H402" s="43"/>
      <c r="N402" s="43"/>
      <c r="O402" s="43"/>
    </row>
    <row r="403" spans="8:15" ht="15.75" customHeight="1" x14ac:dyDescent="0.2">
      <c r="H403" s="43"/>
      <c r="N403" s="43"/>
      <c r="O403" s="43"/>
    </row>
    <row r="404" spans="8:15" ht="15.75" customHeight="1" x14ac:dyDescent="0.2">
      <c r="H404" s="43"/>
      <c r="N404" s="43"/>
      <c r="O404" s="43"/>
    </row>
    <row r="405" spans="8:15" ht="15.75" customHeight="1" x14ac:dyDescent="0.2">
      <c r="H405" s="43"/>
      <c r="N405" s="43"/>
      <c r="O405" s="43"/>
    </row>
    <row r="406" spans="8:15" ht="15.75" customHeight="1" x14ac:dyDescent="0.2">
      <c r="H406" s="43"/>
      <c r="N406" s="43"/>
      <c r="O406" s="43"/>
    </row>
    <row r="407" spans="8:15" ht="15.75" customHeight="1" x14ac:dyDescent="0.2">
      <c r="H407" s="43"/>
      <c r="N407" s="43"/>
      <c r="O407" s="43"/>
    </row>
    <row r="408" spans="8:15" ht="15.75" customHeight="1" x14ac:dyDescent="0.2">
      <c r="H408" s="43"/>
      <c r="N408" s="43"/>
      <c r="O408" s="43"/>
    </row>
    <row r="409" spans="8:15" ht="15.75" customHeight="1" x14ac:dyDescent="0.2">
      <c r="H409" s="43"/>
      <c r="N409" s="43"/>
      <c r="O409" s="43"/>
    </row>
    <row r="410" spans="8:15" ht="15.75" customHeight="1" x14ac:dyDescent="0.2">
      <c r="H410" s="43"/>
      <c r="N410" s="43"/>
      <c r="O410" s="43"/>
    </row>
    <row r="411" spans="8:15" ht="15.75" customHeight="1" x14ac:dyDescent="0.2">
      <c r="H411" s="43"/>
      <c r="N411" s="43"/>
      <c r="O411" s="43"/>
    </row>
    <row r="412" spans="8:15" ht="15.75" customHeight="1" x14ac:dyDescent="0.2">
      <c r="H412" s="43"/>
      <c r="N412" s="43"/>
      <c r="O412" s="43"/>
    </row>
    <row r="413" spans="8:15" ht="15.75" customHeight="1" x14ac:dyDescent="0.2">
      <c r="H413" s="43"/>
      <c r="N413" s="43"/>
      <c r="O413" s="43"/>
    </row>
    <row r="414" spans="8:15" ht="15.75" customHeight="1" x14ac:dyDescent="0.2">
      <c r="H414" s="43"/>
      <c r="N414" s="43"/>
      <c r="O414" s="43"/>
    </row>
    <row r="415" spans="8:15" ht="15.75" customHeight="1" x14ac:dyDescent="0.2">
      <c r="H415" s="43"/>
      <c r="N415" s="43"/>
      <c r="O415" s="43"/>
    </row>
    <row r="416" spans="8:15" ht="15.75" customHeight="1" x14ac:dyDescent="0.2">
      <c r="H416" s="43"/>
      <c r="N416" s="43"/>
      <c r="O416" s="43"/>
    </row>
    <row r="417" spans="8:15" ht="15.75" customHeight="1" x14ac:dyDescent="0.2">
      <c r="H417" s="43"/>
      <c r="N417" s="43"/>
      <c r="O417" s="43"/>
    </row>
    <row r="418" spans="8:15" ht="15.75" customHeight="1" x14ac:dyDescent="0.2">
      <c r="H418" s="43"/>
      <c r="N418" s="43"/>
      <c r="O418" s="43"/>
    </row>
    <row r="419" spans="8:15" ht="15.75" customHeight="1" x14ac:dyDescent="0.2">
      <c r="H419" s="43"/>
      <c r="N419" s="43"/>
      <c r="O419" s="43"/>
    </row>
    <row r="420" spans="8:15" ht="15.75" customHeight="1" x14ac:dyDescent="0.2">
      <c r="H420" s="43"/>
      <c r="N420" s="43"/>
      <c r="O420" s="43"/>
    </row>
    <row r="421" spans="8:15" ht="15.75" customHeight="1" x14ac:dyDescent="0.2">
      <c r="H421" s="43"/>
      <c r="N421" s="43"/>
      <c r="O421" s="43"/>
    </row>
    <row r="422" spans="8:15" ht="15.75" customHeight="1" x14ac:dyDescent="0.2">
      <c r="H422" s="43"/>
      <c r="N422" s="43"/>
      <c r="O422" s="43"/>
    </row>
    <row r="423" spans="8:15" ht="15.75" customHeight="1" x14ac:dyDescent="0.2">
      <c r="H423" s="43"/>
      <c r="N423" s="43"/>
      <c r="O423" s="43"/>
    </row>
    <row r="424" spans="8:15" ht="15.75" customHeight="1" x14ac:dyDescent="0.2">
      <c r="H424" s="43"/>
      <c r="N424" s="43"/>
      <c r="O424" s="43"/>
    </row>
    <row r="425" spans="8:15" ht="15.75" customHeight="1" x14ac:dyDescent="0.2">
      <c r="H425" s="43"/>
      <c r="N425" s="43"/>
      <c r="O425" s="43"/>
    </row>
    <row r="426" spans="8:15" ht="15.75" customHeight="1" x14ac:dyDescent="0.2">
      <c r="H426" s="43"/>
      <c r="N426" s="43"/>
      <c r="O426" s="43"/>
    </row>
    <row r="427" spans="8:15" ht="15.75" customHeight="1" x14ac:dyDescent="0.2">
      <c r="H427" s="43"/>
      <c r="N427" s="43"/>
      <c r="O427" s="43"/>
    </row>
    <row r="428" spans="8:15" ht="15.75" customHeight="1" x14ac:dyDescent="0.2">
      <c r="H428" s="43"/>
      <c r="N428" s="43"/>
      <c r="O428" s="43"/>
    </row>
    <row r="429" spans="8:15" ht="15.75" customHeight="1" x14ac:dyDescent="0.2">
      <c r="H429" s="43"/>
      <c r="N429" s="43"/>
      <c r="O429" s="43"/>
    </row>
    <row r="430" spans="8:15" ht="15.75" customHeight="1" x14ac:dyDescent="0.2">
      <c r="H430" s="43"/>
      <c r="N430" s="43"/>
      <c r="O430" s="43"/>
    </row>
    <row r="431" spans="8:15" ht="15.75" customHeight="1" x14ac:dyDescent="0.2">
      <c r="H431" s="43"/>
      <c r="N431" s="43"/>
      <c r="O431" s="43"/>
    </row>
    <row r="432" spans="8:15" ht="15.75" customHeight="1" x14ac:dyDescent="0.2">
      <c r="H432" s="43"/>
      <c r="N432" s="43"/>
      <c r="O432" s="43"/>
    </row>
    <row r="433" spans="8:15" ht="15.75" customHeight="1" x14ac:dyDescent="0.2">
      <c r="H433" s="43"/>
      <c r="N433" s="43"/>
      <c r="O433" s="43"/>
    </row>
    <row r="434" spans="8:15" ht="15.75" customHeight="1" x14ac:dyDescent="0.2">
      <c r="H434" s="43"/>
      <c r="N434" s="43"/>
      <c r="O434" s="43"/>
    </row>
    <row r="435" spans="8:15" ht="15.75" customHeight="1" x14ac:dyDescent="0.2">
      <c r="H435" s="43"/>
      <c r="N435" s="43"/>
      <c r="O435" s="43"/>
    </row>
    <row r="436" spans="8:15" ht="15.75" customHeight="1" x14ac:dyDescent="0.2">
      <c r="H436" s="43"/>
      <c r="N436" s="43"/>
      <c r="O436" s="43"/>
    </row>
    <row r="437" spans="8:15" ht="15.75" customHeight="1" x14ac:dyDescent="0.2">
      <c r="H437" s="43"/>
      <c r="N437" s="43"/>
      <c r="O437" s="43"/>
    </row>
    <row r="438" spans="8:15" ht="15.75" customHeight="1" x14ac:dyDescent="0.2">
      <c r="H438" s="43"/>
      <c r="N438" s="43"/>
      <c r="O438" s="43"/>
    </row>
    <row r="439" spans="8:15" ht="15.75" customHeight="1" x14ac:dyDescent="0.2">
      <c r="H439" s="43"/>
      <c r="N439" s="43"/>
      <c r="O439" s="43"/>
    </row>
    <row r="440" spans="8:15" ht="15.75" customHeight="1" x14ac:dyDescent="0.2">
      <c r="H440" s="43"/>
      <c r="N440" s="43"/>
      <c r="O440" s="43"/>
    </row>
    <row r="441" spans="8:15" ht="15.75" customHeight="1" x14ac:dyDescent="0.2">
      <c r="H441" s="43"/>
      <c r="N441" s="43"/>
      <c r="O441" s="43"/>
    </row>
    <row r="442" spans="8:15" ht="15.75" customHeight="1" x14ac:dyDescent="0.2">
      <c r="H442" s="43"/>
      <c r="N442" s="43"/>
      <c r="O442" s="43"/>
    </row>
    <row r="443" spans="8:15" ht="15.75" customHeight="1" x14ac:dyDescent="0.2">
      <c r="H443" s="43"/>
      <c r="N443" s="43"/>
      <c r="O443" s="43"/>
    </row>
    <row r="444" spans="8:15" ht="15.75" customHeight="1" x14ac:dyDescent="0.2">
      <c r="H444" s="43"/>
      <c r="N444" s="43"/>
      <c r="O444" s="43"/>
    </row>
    <row r="445" spans="8:15" ht="15.75" customHeight="1" x14ac:dyDescent="0.2">
      <c r="H445" s="43"/>
      <c r="N445" s="43"/>
      <c r="O445" s="43"/>
    </row>
    <row r="446" spans="8:15" ht="15.75" customHeight="1" x14ac:dyDescent="0.2">
      <c r="H446" s="43"/>
      <c r="N446" s="43"/>
      <c r="O446" s="43"/>
    </row>
    <row r="447" spans="8:15" ht="15.75" customHeight="1" x14ac:dyDescent="0.2">
      <c r="H447" s="43"/>
      <c r="N447" s="43"/>
      <c r="O447" s="43"/>
    </row>
    <row r="448" spans="8:15" ht="15.75" customHeight="1" x14ac:dyDescent="0.2">
      <c r="H448" s="43"/>
      <c r="N448" s="43"/>
      <c r="O448" s="43"/>
    </row>
    <row r="449" spans="8:15" ht="15.75" customHeight="1" x14ac:dyDescent="0.2">
      <c r="H449" s="43"/>
      <c r="N449" s="43"/>
      <c r="O449" s="43"/>
    </row>
    <row r="450" spans="8:15" ht="15.75" customHeight="1" x14ac:dyDescent="0.2">
      <c r="H450" s="43"/>
      <c r="N450" s="43"/>
      <c r="O450" s="43"/>
    </row>
    <row r="451" spans="8:15" ht="15.75" customHeight="1" x14ac:dyDescent="0.2">
      <c r="H451" s="43"/>
      <c r="N451" s="43"/>
      <c r="O451" s="43"/>
    </row>
    <row r="452" spans="8:15" ht="15.75" customHeight="1" x14ac:dyDescent="0.2">
      <c r="H452" s="43"/>
      <c r="N452" s="43"/>
      <c r="O452" s="43"/>
    </row>
    <row r="453" spans="8:15" ht="15.75" customHeight="1" x14ac:dyDescent="0.2">
      <c r="H453" s="43"/>
      <c r="N453" s="43"/>
      <c r="O453" s="43"/>
    </row>
    <row r="454" spans="8:15" ht="15.75" customHeight="1" x14ac:dyDescent="0.2">
      <c r="H454" s="43"/>
      <c r="N454" s="43"/>
      <c r="O454" s="43"/>
    </row>
    <row r="455" spans="8:15" ht="15.75" customHeight="1" x14ac:dyDescent="0.2">
      <c r="H455" s="43"/>
      <c r="N455" s="43"/>
      <c r="O455" s="43"/>
    </row>
    <row r="456" spans="8:15" ht="15.75" customHeight="1" x14ac:dyDescent="0.2">
      <c r="H456" s="43"/>
      <c r="N456" s="43"/>
      <c r="O456" s="43"/>
    </row>
    <row r="457" spans="8:15" ht="15.75" customHeight="1" x14ac:dyDescent="0.2">
      <c r="H457" s="43"/>
      <c r="N457" s="43"/>
      <c r="O457" s="43"/>
    </row>
    <row r="458" spans="8:15" ht="15.75" customHeight="1" x14ac:dyDescent="0.2">
      <c r="H458" s="43"/>
      <c r="N458" s="43"/>
      <c r="O458" s="43"/>
    </row>
    <row r="459" spans="8:15" ht="15.75" customHeight="1" x14ac:dyDescent="0.2">
      <c r="H459" s="43"/>
      <c r="N459" s="43"/>
      <c r="O459" s="43"/>
    </row>
    <row r="460" spans="8:15" ht="15.75" customHeight="1" x14ac:dyDescent="0.2">
      <c r="H460" s="43"/>
      <c r="N460" s="43"/>
      <c r="O460" s="43"/>
    </row>
    <row r="461" spans="8:15" ht="15.75" customHeight="1" x14ac:dyDescent="0.2">
      <c r="H461" s="43"/>
      <c r="N461" s="43"/>
      <c r="O461" s="43"/>
    </row>
    <row r="462" spans="8:15" ht="15.75" customHeight="1" x14ac:dyDescent="0.2">
      <c r="H462" s="43"/>
      <c r="N462" s="43"/>
      <c r="O462" s="43"/>
    </row>
    <row r="463" spans="8:15" ht="15.75" customHeight="1" x14ac:dyDescent="0.2">
      <c r="H463" s="43"/>
      <c r="N463" s="43"/>
      <c r="O463" s="43"/>
    </row>
    <row r="464" spans="8:15" ht="15.75" customHeight="1" x14ac:dyDescent="0.2">
      <c r="H464" s="43"/>
      <c r="N464" s="43"/>
      <c r="O464" s="43"/>
    </row>
    <row r="465" spans="8:15" ht="15.75" customHeight="1" x14ac:dyDescent="0.2">
      <c r="H465" s="43"/>
      <c r="N465" s="43"/>
      <c r="O465" s="43"/>
    </row>
    <row r="466" spans="8:15" ht="15.75" customHeight="1" x14ac:dyDescent="0.2">
      <c r="H466" s="43"/>
      <c r="N466" s="43"/>
      <c r="O466" s="43"/>
    </row>
    <row r="467" spans="8:15" ht="15.75" customHeight="1" x14ac:dyDescent="0.2">
      <c r="H467" s="43"/>
      <c r="N467" s="43"/>
      <c r="O467" s="43"/>
    </row>
    <row r="468" spans="8:15" ht="15.75" customHeight="1" x14ac:dyDescent="0.2">
      <c r="H468" s="43"/>
      <c r="N468" s="43"/>
      <c r="O468" s="43"/>
    </row>
    <row r="469" spans="8:15" ht="15.75" customHeight="1" x14ac:dyDescent="0.2">
      <c r="H469" s="43"/>
      <c r="N469" s="43"/>
      <c r="O469" s="43"/>
    </row>
    <row r="470" spans="8:15" ht="15.75" customHeight="1" x14ac:dyDescent="0.2">
      <c r="H470" s="43"/>
      <c r="N470" s="43"/>
      <c r="O470" s="43"/>
    </row>
    <row r="471" spans="8:15" ht="15.75" customHeight="1" x14ac:dyDescent="0.2">
      <c r="H471" s="43"/>
      <c r="N471" s="43"/>
      <c r="O471" s="43"/>
    </row>
    <row r="472" spans="8:15" ht="15.75" customHeight="1" x14ac:dyDescent="0.2">
      <c r="H472" s="43"/>
      <c r="N472" s="43"/>
      <c r="O472" s="43"/>
    </row>
    <row r="473" spans="8:15" ht="15.75" customHeight="1" x14ac:dyDescent="0.2">
      <c r="H473" s="43"/>
      <c r="N473" s="43"/>
      <c r="O473" s="43"/>
    </row>
    <row r="474" spans="8:15" ht="15.75" customHeight="1" x14ac:dyDescent="0.2">
      <c r="H474" s="43"/>
      <c r="N474" s="43"/>
      <c r="O474" s="43"/>
    </row>
    <row r="475" spans="8:15" ht="15.75" customHeight="1" x14ac:dyDescent="0.2">
      <c r="H475" s="43"/>
      <c r="N475" s="43"/>
      <c r="O475" s="43"/>
    </row>
    <row r="476" spans="8:15" ht="15.75" customHeight="1" x14ac:dyDescent="0.2">
      <c r="H476" s="43"/>
      <c r="N476" s="43"/>
      <c r="O476" s="43"/>
    </row>
    <row r="477" spans="8:15" ht="15.75" customHeight="1" x14ac:dyDescent="0.2">
      <c r="H477" s="43"/>
      <c r="N477" s="43"/>
      <c r="O477" s="43"/>
    </row>
    <row r="478" spans="8:15" ht="15.75" customHeight="1" x14ac:dyDescent="0.2">
      <c r="H478" s="43"/>
      <c r="N478" s="43"/>
      <c r="O478" s="43"/>
    </row>
    <row r="479" spans="8:15" ht="15.75" customHeight="1" x14ac:dyDescent="0.2">
      <c r="H479" s="43"/>
      <c r="N479" s="43"/>
      <c r="O479" s="43"/>
    </row>
    <row r="480" spans="8:15" ht="15.75" customHeight="1" x14ac:dyDescent="0.2">
      <c r="H480" s="43"/>
      <c r="N480" s="43"/>
      <c r="O480" s="43"/>
    </row>
    <row r="481" spans="8:15" ht="15.75" customHeight="1" x14ac:dyDescent="0.2">
      <c r="H481" s="43"/>
      <c r="N481" s="43"/>
      <c r="O481" s="43"/>
    </row>
    <row r="482" spans="8:15" ht="15.75" customHeight="1" x14ac:dyDescent="0.2">
      <c r="H482" s="43"/>
      <c r="N482" s="43"/>
      <c r="O482" s="43"/>
    </row>
    <row r="483" spans="8:15" ht="15.75" customHeight="1" x14ac:dyDescent="0.2">
      <c r="H483" s="43"/>
      <c r="N483" s="43"/>
      <c r="O483" s="43"/>
    </row>
    <row r="484" spans="8:15" ht="15.75" customHeight="1" x14ac:dyDescent="0.2">
      <c r="H484" s="43"/>
      <c r="N484" s="43"/>
      <c r="O484" s="43"/>
    </row>
    <row r="485" spans="8:15" ht="15.75" customHeight="1" x14ac:dyDescent="0.2">
      <c r="H485" s="43"/>
      <c r="N485" s="43"/>
      <c r="O485" s="43"/>
    </row>
    <row r="486" spans="8:15" ht="15.75" customHeight="1" x14ac:dyDescent="0.2">
      <c r="H486" s="43"/>
      <c r="N486" s="43"/>
      <c r="O486" s="43"/>
    </row>
    <row r="487" spans="8:15" ht="15.75" customHeight="1" x14ac:dyDescent="0.2">
      <c r="H487" s="43"/>
      <c r="N487" s="43"/>
      <c r="O487" s="43"/>
    </row>
    <row r="488" spans="8:15" ht="15.75" customHeight="1" x14ac:dyDescent="0.2">
      <c r="H488" s="43"/>
      <c r="N488" s="43"/>
      <c r="O488" s="43"/>
    </row>
    <row r="489" spans="8:15" ht="15.75" customHeight="1" x14ac:dyDescent="0.2">
      <c r="H489" s="43"/>
      <c r="N489" s="43"/>
      <c r="O489" s="43"/>
    </row>
    <row r="490" spans="8:15" ht="15.75" customHeight="1" x14ac:dyDescent="0.2">
      <c r="H490" s="43"/>
      <c r="N490" s="43"/>
      <c r="O490" s="43"/>
    </row>
    <row r="491" spans="8:15" ht="15.75" customHeight="1" x14ac:dyDescent="0.2">
      <c r="H491" s="43"/>
      <c r="N491" s="43"/>
      <c r="O491" s="43"/>
    </row>
    <row r="492" spans="8:15" ht="15.75" customHeight="1" x14ac:dyDescent="0.2">
      <c r="H492" s="43"/>
      <c r="N492" s="43"/>
      <c r="O492" s="43"/>
    </row>
    <row r="493" spans="8:15" ht="15.75" customHeight="1" x14ac:dyDescent="0.2">
      <c r="H493" s="43"/>
      <c r="N493" s="43"/>
      <c r="O493" s="43"/>
    </row>
    <row r="494" spans="8:15" ht="15.75" customHeight="1" x14ac:dyDescent="0.2">
      <c r="H494" s="43"/>
      <c r="N494" s="43"/>
      <c r="O494" s="43"/>
    </row>
    <row r="495" spans="8:15" ht="15.75" customHeight="1" x14ac:dyDescent="0.2">
      <c r="H495" s="43"/>
      <c r="N495" s="43"/>
      <c r="O495" s="43"/>
    </row>
    <row r="496" spans="8:15" ht="15.75" customHeight="1" x14ac:dyDescent="0.2">
      <c r="H496" s="43"/>
      <c r="N496" s="43"/>
      <c r="O496" s="43"/>
    </row>
    <row r="497" spans="8:15" ht="15.75" customHeight="1" x14ac:dyDescent="0.2">
      <c r="H497" s="43"/>
      <c r="N497" s="43"/>
      <c r="O497" s="43"/>
    </row>
    <row r="498" spans="8:15" ht="15.75" customHeight="1" x14ac:dyDescent="0.2">
      <c r="H498" s="43"/>
      <c r="N498" s="43"/>
      <c r="O498" s="43"/>
    </row>
    <row r="499" spans="8:15" ht="15.75" customHeight="1" x14ac:dyDescent="0.2">
      <c r="H499" s="43"/>
      <c r="N499" s="43"/>
      <c r="O499" s="43"/>
    </row>
    <row r="500" spans="8:15" ht="15.75" customHeight="1" x14ac:dyDescent="0.2">
      <c r="H500" s="43"/>
      <c r="N500" s="43"/>
      <c r="O500" s="43"/>
    </row>
    <row r="501" spans="8:15" ht="15.75" customHeight="1" x14ac:dyDescent="0.2">
      <c r="H501" s="43"/>
      <c r="N501" s="43"/>
      <c r="O501" s="43"/>
    </row>
    <row r="502" spans="8:15" ht="15.75" customHeight="1" x14ac:dyDescent="0.2">
      <c r="H502" s="43"/>
      <c r="N502" s="43"/>
      <c r="O502" s="43"/>
    </row>
    <row r="503" spans="8:15" ht="15.75" customHeight="1" x14ac:dyDescent="0.2">
      <c r="H503" s="43"/>
      <c r="N503" s="43"/>
      <c r="O503" s="43"/>
    </row>
    <row r="504" spans="8:15" ht="15.75" customHeight="1" x14ac:dyDescent="0.2">
      <c r="H504" s="43"/>
      <c r="N504" s="43"/>
      <c r="O504" s="43"/>
    </row>
    <row r="505" spans="8:15" ht="15.75" customHeight="1" x14ac:dyDescent="0.2">
      <c r="H505" s="43"/>
      <c r="N505" s="43"/>
      <c r="O505" s="43"/>
    </row>
    <row r="506" spans="8:15" ht="15.75" customHeight="1" x14ac:dyDescent="0.2">
      <c r="H506" s="43"/>
      <c r="N506" s="43"/>
      <c r="O506" s="43"/>
    </row>
    <row r="507" spans="8:15" ht="15.75" customHeight="1" x14ac:dyDescent="0.2">
      <c r="H507" s="43"/>
      <c r="N507" s="43"/>
      <c r="O507" s="43"/>
    </row>
    <row r="508" spans="8:15" ht="15.75" customHeight="1" x14ac:dyDescent="0.2">
      <c r="H508" s="43"/>
      <c r="N508" s="43"/>
      <c r="O508" s="43"/>
    </row>
    <row r="509" spans="8:15" ht="15.75" customHeight="1" x14ac:dyDescent="0.2">
      <c r="H509" s="43"/>
      <c r="N509" s="43"/>
      <c r="O509" s="43"/>
    </row>
    <row r="510" spans="8:15" ht="15.75" customHeight="1" x14ac:dyDescent="0.2">
      <c r="H510" s="43"/>
      <c r="N510" s="43"/>
      <c r="O510" s="43"/>
    </row>
    <row r="511" spans="8:15" ht="15.75" customHeight="1" x14ac:dyDescent="0.2">
      <c r="H511" s="43"/>
      <c r="N511" s="43"/>
      <c r="O511" s="43"/>
    </row>
    <row r="512" spans="8:15" ht="15.75" customHeight="1" x14ac:dyDescent="0.2">
      <c r="H512" s="43"/>
      <c r="N512" s="43"/>
      <c r="O512" s="43"/>
    </row>
    <row r="513" spans="8:15" ht="15.75" customHeight="1" x14ac:dyDescent="0.2">
      <c r="H513" s="43"/>
      <c r="N513" s="43"/>
      <c r="O513" s="43"/>
    </row>
    <row r="514" spans="8:15" ht="15.75" customHeight="1" x14ac:dyDescent="0.2">
      <c r="H514" s="43"/>
      <c r="N514" s="43"/>
      <c r="O514" s="43"/>
    </row>
    <row r="515" spans="8:15" ht="15.75" customHeight="1" x14ac:dyDescent="0.2">
      <c r="H515" s="43"/>
      <c r="N515" s="43"/>
      <c r="O515" s="43"/>
    </row>
    <row r="516" spans="8:15" ht="15.75" customHeight="1" x14ac:dyDescent="0.2">
      <c r="H516" s="43"/>
      <c r="N516" s="43"/>
      <c r="O516" s="43"/>
    </row>
    <row r="517" spans="8:15" ht="15.75" customHeight="1" x14ac:dyDescent="0.2">
      <c r="H517" s="43"/>
      <c r="N517" s="43"/>
      <c r="O517" s="43"/>
    </row>
    <row r="518" spans="8:15" ht="15.75" customHeight="1" x14ac:dyDescent="0.2">
      <c r="H518" s="43"/>
      <c r="N518" s="43"/>
      <c r="O518" s="43"/>
    </row>
    <row r="519" spans="8:15" ht="15.75" customHeight="1" x14ac:dyDescent="0.2">
      <c r="H519" s="43"/>
      <c r="N519" s="43"/>
      <c r="O519" s="43"/>
    </row>
    <row r="520" spans="8:15" ht="15.75" customHeight="1" x14ac:dyDescent="0.2">
      <c r="H520" s="43"/>
      <c r="N520" s="43"/>
      <c r="O520" s="43"/>
    </row>
    <row r="521" spans="8:15" ht="15.75" customHeight="1" x14ac:dyDescent="0.2">
      <c r="H521" s="43"/>
      <c r="N521" s="43"/>
      <c r="O521" s="43"/>
    </row>
    <row r="522" spans="8:15" ht="15.75" customHeight="1" x14ac:dyDescent="0.2">
      <c r="H522" s="43"/>
      <c r="N522" s="43"/>
      <c r="O522" s="43"/>
    </row>
    <row r="523" spans="8:15" ht="15.75" customHeight="1" x14ac:dyDescent="0.2">
      <c r="H523" s="43"/>
      <c r="N523" s="43"/>
      <c r="O523" s="43"/>
    </row>
    <row r="524" spans="8:15" ht="15.75" customHeight="1" x14ac:dyDescent="0.2">
      <c r="H524" s="43"/>
      <c r="N524" s="43"/>
      <c r="O524" s="43"/>
    </row>
    <row r="525" spans="8:15" ht="15.75" customHeight="1" x14ac:dyDescent="0.2">
      <c r="H525" s="43"/>
      <c r="N525" s="43"/>
      <c r="O525" s="43"/>
    </row>
    <row r="526" spans="8:15" ht="15.75" customHeight="1" x14ac:dyDescent="0.2">
      <c r="H526" s="43"/>
      <c r="N526" s="43"/>
      <c r="O526" s="43"/>
    </row>
    <row r="527" spans="8:15" ht="15.75" customHeight="1" x14ac:dyDescent="0.2">
      <c r="H527" s="43"/>
      <c r="N527" s="43"/>
      <c r="O527" s="43"/>
    </row>
    <row r="528" spans="8:15" ht="15.75" customHeight="1" x14ac:dyDescent="0.2">
      <c r="H528" s="43"/>
      <c r="N528" s="43"/>
      <c r="O528" s="43"/>
    </row>
    <row r="529" spans="8:15" ht="15.75" customHeight="1" x14ac:dyDescent="0.2">
      <c r="H529" s="43"/>
      <c r="N529" s="43"/>
      <c r="O529" s="43"/>
    </row>
    <row r="530" spans="8:15" ht="15.75" customHeight="1" x14ac:dyDescent="0.2">
      <c r="H530" s="43"/>
      <c r="N530" s="43"/>
      <c r="O530" s="43"/>
    </row>
    <row r="531" spans="8:15" ht="15.75" customHeight="1" x14ac:dyDescent="0.2">
      <c r="H531" s="43"/>
      <c r="N531" s="43"/>
      <c r="O531" s="43"/>
    </row>
    <row r="532" spans="8:15" ht="15.75" customHeight="1" x14ac:dyDescent="0.2">
      <c r="H532" s="43"/>
      <c r="N532" s="43"/>
      <c r="O532" s="43"/>
    </row>
    <row r="533" spans="8:15" ht="15.75" customHeight="1" x14ac:dyDescent="0.2">
      <c r="H533" s="43"/>
      <c r="N533" s="43"/>
      <c r="O533" s="43"/>
    </row>
    <row r="534" spans="8:15" ht="15.75" customHeight="1" x14ac:dyDescent="0.2">
      <c r="H534" s="43"/>
      <c r="N534" s="43"/>
      <c r="O534" s="43"/>
    </row>
    <row r="535" spans="8:15" ht="15.75" customHeight="1" x14ac:dyDescent="0.2">
      <c r="H535" s="43"/>
      <c r="N535" s="43"/>
      <c r="O535" s="43"/>
    </row>
    <row r="536" spans="8:15" ht="15.75" customHeight="1" x14ac:dyDescent="0.2">
      <c r="H536" s="43"/>
      <c r="N536" s="43"/>
      <c r="O536" s="43"/>
    </row>
    <row r="537" spans="8:15" ht="15.75" customHeight="1" x14ac:dyDescent="0.2">
      <c r="H537" s="43"/>
      <c r="N537" s="43"/>
      <c r="O537" s="43"/>
    </row>
    <row r="538" spans="8:15" ht="15.75" customHeight="1" x14ac:dyDescent="0.2">
      <c r="H538" s="43"/>
      <c r="N538" s="43"/>
      <c r="O538" s="43"/>
    </row>
    <row r="539" spans="8:15" ht="15.75" customHeight="1" x14ac:dyDescent="0.2">
      <c r="H539" s="43"/>
      <c r="N539" s="43"/>
      <c r="O539" s="43"/>
    </row>
    <row r="540" spans="8:15" ht="15.75" customHeight="1" x14ac:dyDescent="0.2">
      <c r="H540" s="43"/>
      <c r="N540" s="43"/>
      <c r="O540" s="43"/>
    </row>
    <row r="541" spans="8:15" ht="15.75" customHeight="1" x14ac:dyDescent="0.2">
      <c r="H541" s="43"/>
      <c r="N541" s="43"/>
      <c r="O541" s="43"/>
    </row>
    <row r="542" spans="8:15" ht="15.75" customHeight="1" x14ac:dyDescent="0.2">
      <c r="H542" s="43"/>
      <c r="N542" s="43"/>
      <c r="O542" s="43"/>
    </row>
    <row r="543" spans="8:15" ht="15.75" customHeight="1" x14ac:dyDescent="0.2">
      <c r="H543" s="43"/>
      <c r="N543" s="43"/>
      <c r="O543" s="43"/>
    </row>
    <row r="544" spans="8:15" ht="15.75" customHeight="1" x14ac:dyDescent="0.2">
      <c r="H544" s="43"/>
      <c r="N544" s="43"/>
      <c r="O544" s="43"/>
    </row>
    <row r="545" spans="8:15" ht="15.75" customHeight="1" x14ac:dyDescent="0.2">
      <c r="H545" s="43"/>
      <c r="N545" s="43"/>
      <c r="O545" s="43"/>
    </row>
    <row r="546" spans="8:15" ht="15.75" customHeight="1" x14ac:dyDescent="0.2">
      <c r="H546" s="43"/>
      <c r="N546" s="43"/>
      <c r="O546" s="43"/>
    </row>
    <row r="547" spans="8:15" ht="15.75" customHeight="1" x14ac:dyDescent="0.2">
      <c r="H547" s="43"/>
      <c r="N547" s="43"/>
      <c r="O547" s="43"/>
    </row>
    <row r="548" spans="8:15" ht="15.75" customHeight="1" x14ac:dyDescent="0.2">
      <c r="H548" s="43"/>
      <c r="N548" s="43"/>
      <c r="O548" s="43"/>
    </row>
    <row r="549" spans="8:15" ht="15.75" customHeight="1" x14ac:dyDescent="0.2">
      <c r="H549" s="43"/>
      <c r="N549" s="43"/>
      <c r="O549" s="43"/>
    </row>
    <row r="550" spans="8:15" ht="15.75" customHeight="1" x14ac:dyDescent="0.2">
      <c r="H550" s="43"/>
      <c r="N550" s="43"/>
      <c r="O550" s="43"/>
    </row>
    <row r="551" spans="8:15" ht="15.75" customHeight="1" x14ac:dyDescent="0.2">
      <c r="H551" s="43"/>
      <c r="N551" s="43"/>
      <c r="O551" s="43"/>
    </row>
    <row r="552" spans="8:15" ht="15.75" customHeight="1" x14ac:dyDescent="0.2">
      <c r="H552" s="43"/>
      <c r="N552" s="43"/>
      <c r="O552" s="43"/>
    </row>
    <row r="553" spans="8:15" ht="15.75" customHeight="1" x14ac:dyDescent="0.2">
      <c r="H553" s="43"/>
      <c r="N553" s="43"/>
      <c r="O553" s="43"/>
    </row>
    <row r="554" spans="8:15" ht="15.75" customHeight="1" x14ac:dyDescent="0.2">
      <c r="H554" s="43"/>
      <c r="N554" s="43"/>
      <c r="O554" s="43"/>
    </row>
    <row r="555" spans="8:15" ht="15.75" customHeight="1" x14ac:dyDescent="0.2">
      <c r="H555" s="43"/>
      <c r="N555" s="43"/>
      <c r="O555" s="43"/>
    </row>
    <row r="556" spans="8:15" ht="15.75" customHeight="1" x14ac:dyDescent="0.2">
      <c r="H556" s="43"/>
      <c r="N556" s="43"/>
      <c r="O556" s="43"/>
    </row>
    <row r="557" spans="8:15" ht="15.75" customHeight="1" x14ac:dyDescent="0.2">
      <c r="H557" s="43"/>
      <c r="N557" s="43"/>
      <c r="O557" s="43"/>
    </row>
    <row r="558" spans="8:15" ht="15.75" customHeight="1" x14ac:dyDescent="0.2">
      <c r="H558" s="43"/>
      <c r="N558" s="43"/>
      <c r="O558" s="43"/>
    </row>
    <row r="559" spans="8:15" ht="15.75" customHeight="1" x14ac:dyDescent="0.2">
      <c r="H559" s="43"/>
      <c r="N559" s="43"/>
      <c r="O559" s="43"/>
    </row>
    <row r="560" spans="8:15" ht="15.75" customHeight="1" x14ac:dyDescent="0.2">
      <c r="H560" s="43"/>
      <c r="N560" s="43"/>
      <c r="O560" s="43"/>
    </row>
    <row r="561" spans="8:15" ht="15.75" customHeight="1" x14ac:dyDescent="0.2">
      <c r="H561" s="43"/>
      <c r="N561" s="43"/>
      <c r="O561" s="43"/>
    </row>
    <row r="562" spans="8:15" ht="15.75" customHeight="1" x14ac:dyDescent="0.2">
      <c r="H562" s="43"/>
      <c r="N562" s="43"/>
      <c r="O562" s="43"/>
    </row>
    <row r="563" spans="8:15" ht="15.75" customHeight="1" x14ac:dyDescent="0.2">
      <c r="H563" s="43"/>
      <c r="N563" s="43"/>
      <c r="O563" s="43"/>
    </row>
    <row r="564" spans="8:15" ht="15.75" customHeight="1" x14ac:dyDescent="0.2">
      <c r="H564" s="43"/>
      <c r="N564" s="43"/>
      <c r="O564" s="43"/>
    </row>
    <row r="565" spans="8:15" ht="15.75" customHeight="1" x14ac:dyDescent="0.2">
      <c r="H565" s="43"/>
      <c r="N565" s="43"/>
      <c r="O565" s="43"/>
    </row>
    <row r="566" spans="8:15" ht="15.75" customHeight="1" x14ac:dyDescent="0.2">
      <c r="H566" s="43"/>
      <c r="N566" s="43"/>
      <c r="O566" s="43"/>
    </row>
    <row r="567" spans="8:15" ht="15.75" customHeight="1" x14ac:dyDescent="0.2">
      <c r="H567" s="43"/>
      <c r="N567" s="43"/>
      <c r="O567" s="43"/>
    </row>
    <row r="568" spans="8:15" ht="15.75" customHeight="1" x14ac:dyDescent="0.2">
      <c r="H568" s="43"/>
      <c r="N568" s="43"/>
      <c r="O568" s="43"/>
    </row>
    <row r="569" spans="8:15" ht="15.75" customHeight="1" x14ac:dyDescent="0.2">
      <c r="H569" s="43"/>
      <c r="N569" s="43"/>
      <c r="O569" s="43"/>
    </row>
    <row r="570" spans="8:15" ht="15.75" customHeight="1" x14ac:dyDescent="0.2">
      <c r="H570" s="43"/>
      <c r="N570" s="43"/>
      <c r="O570" s="43"/>
    </row>
    <row r="571" spans="8:15" ht="15.75" customHeight="1" x14ac:dyDescent="0.2">
      <c r="H571" s="43"/>
      <c r="N571" s="43"/>
      <c r="O571" s="43"/>
    </row>
    <row r="572" spans="8:15" ht="15.75" customHeight="1" x14ac:dyDescent="0.2">
      <c r="H572" s="43"/>
      <c r="N572" s="43"/>
      <c r="O572" s="43"/>
    </row>
    <row r="573" spans="8:15" ht="15.75" customHeight="1" x14ac:dyDescent="0.2">
      <c r="H573" s="43"/>
      <c r="N573" s="43"/>
      <c r="O573" s="43"/>
    </row>
    <row r="574" spans="8:15" ht="15.75" customHeight="1" x14ac:dyDescent="0.2">
      <c r="H574" s="43"/>
      <c r="N574" s="43"/>
      <c r="O574" s="43"/>
    </row>
    <row r="575" spans="8:15" ht="15.75" customHeight="1" x14ac:dyDescent="0.2">
      <c r="H575" s="43"/>
      <c r="N575" s="43"/>
      <c r="O575" s="43"/>
    </row>
    <row r="576" spans="8:15" ht="15.75" customHeight="1" x14ac:dyDescent="0.2">
      <c r="H576" s="43"/>
      <c r="N576" s="43"/>
      <c r="O576" s="43"/>
    </row>
    <row r="577" spans="8:15" ht="15.75" customHeight="1" x14ac:dyDescent="0.2">
      <c r="H577" s="43"/>
      <c r="N577" s="43"/>
      <c r="O577" s="43"/>
    </row>
    <row r="578" spans="8:15" ht="15.75" customHeight="1" x14ac:dyDescent="0.2">
      <c r="H578" s="43"/>
      <c r="N578" s="43"/>
      <c r="O578" s="43"/>
    </row>
    <row r="579" spans="8:15" ht="15.75" customHeight="1" x14ac:dyDescent="0.2">
      <c r="H579" s="43"/>
      <c r="N579" s="43"/>
      <c r="O579" s="43"/>
    </row>
    <row r="580" spans="8:15" ht="15.75" customHeight="1" x14ac:dyDescent="0.2">
      <c r="H580" s="43"/>
      <c r="N580" s="43"/>
      <c r="O580" s="43"/>
    </row>
    <row r="581" spans="8:15" ht="15.75" customHeight="1" x14ac:dyDescent="0.2">
      <c r="H581" s="43"/>
      <c r="N581" s="43"/>
      <c r="O581" s="43"/>
    </row>
    <row r="582" spans="8:15" ht="15.75" customHeight="1" x14ac:dyDescent="0.2">
      <c r="H582" s="43"/>
      <c r="N582" s="43"/>
      <c r="O582" s="43"/>
    </row>
    <row r="583" spans="8:15" ht="15.75" customHeight="1" x14ac:dyDescent="0.2">
      <c r="H583" s="43"/>
      <c r="N583" s="43"/>
      <c r="O583" s="43"/>
    </row>
    <row r="584" spans="8:15" ht="15.75" customHeight="1" x14ac:dyDescent="0.2">
      <c r="H584" s="43"/>
      <c r="N584" s="43"/>
      <c r="O584" s="43"/>
    </row>
    <row r="585" spans="8:15" ht="15.75" customHeight="1" x14ac:dyDescent="0.2">
      <c r="H585" s="43"/>
      <c r="N585" s="43"/>
      <c r="O585" s="43"/>
    </row>
    <row r="586" spans="8:15" ht="15.75" customHeight="1" x14ac:dyDescent="0.2">
      <c r="H586" s="43"/>
      <c r="N586" s="43"/>
      <c r="O586" s="43"/>
    </row>
    <row r="587" spans="8:15" ht="15.75" customHeight="1" x14ac:dyDescent="0.2">
      <c r="H587" s="43"/>
      <c r="N587" s="43"/>
      <c r="O587" s="43"/>
    </row>
    <row r="588" spans="8:15" ht="15.75" customHeight="1" x14ac:dyDescent="0.2">
      <c r="H588" s="43"/>
      <c r="N588" s="43"/>
      <c r="O588" s="43"/>
    </row>
    <row r="589" spans="8:15" ht="15.75" customHeight="1" x14ac:dyDescent="0.2">
      <c r="H589" s="43"/>
      <c r="N589" s="43"/>
      <c r="O589" s="43"/>
    </row>
    <row r="590" spans="8:15" ht="15.75" customHeight="1" x14ac:dyDescent="0.2">
      <c r="H590" s="43"/>
      <c r="N590" s="43"/>
      <c r="O590" s="43"/>
    </row>
    <row r="591" spans="8:15" ht="15.75" customHeight="1" x14ac:dyDescent="0.2">
      <c r="H591" s="43"/>
      <c r="N591" s="43"/>
      <c r="O591" s="43"/>
    </row>
    <row r="592" spans="8:15" ht="15.75" customHeight="1" x14ac:dyDescent="0.2">
      <c r="H592" s="43"/>
      <c r="N592" s="43"/>
      <c r="O592" s="43"/>
    </row>
    <row r="593" spans="8:15" ht="15.75" customHeight="1" x14ac:dyDescent="0.2">
      <c r="H593" s="43"/>
      <c r="N593" s="43"/>
      <c r="O593" s="43"/>
    </row>
    <row r="594" spans="8:15" ht="15.75" customHeight="1" x14ac:dyDescent="0.2">
      <c r="H594" s="43"/>
      <c r="N594" s="43"/>
      <c r="O594" s="43"/>
    </row>
    <row r="595" spans="8:15" ht="15.75" customHeight="1" x14ac:dyDescent="0.2">
      <c r="H595" s="43"/>
      <c r="N595" s="43"/>
      <c r="O595" s="43"/>
    </row>
    <row r="596" spans="8:15" ht="15.75" customHeight="1" x14ac:dyDescent="0.2">
      <c r="H596" s="43"/>
      <c r="N596" s="43"/>
      <c r="O596" s="43"/>
    </row>
    <row r="597" spans="8:15" ht="15.75" customHeight="1" x14ac:dyDescent="0.2">
      <c r="H597" s="43"/>
      <c r="N597" s="43"/>
      <c r="O597" s="43"/>
    </row>
    <row r="598" spans="8:15" ht="15.75" customHeight="1" x14ac:dyDescent="0.2">
      <c r="H598" s="43"/>
      <c r="N598" s="43"/>
      <c r="O598" s="43"/>
    </row>
    <row r="599" spans="8:15" ht="15.75" customHeight="1" x14ac:dyDescent="0.2">
      <c r="H599" s="43"/>
      <c r="N599" s="43"/>
      <c r="O599" s="43"/>
    </row>
    <row r="600" spans="8:15" ht="15.75" customHeight="1" x14ac:dyDescent="0.2">
      <c r="H600" s="43"/>
      <c r="N600" s="43"/>
      <c r="O600" s="43"/>
    </row>
    <row r="601" spans="8:15" ht="15.75" customHeight="1" x14ac:dyDescent="0.2">
      <c r="H601" s="43"/>
      <c r="N601" s="43"/>
      <c r="O601" s="43"/>
    </row>
    <row r="602" spans="8:15" ht="15.75" customHeight="1" x14ac:dyDescent="0.2">
      <c r="H602" s="43"/>
      <c r="N602" s="43"/>
      <c r="O602" s="43"/>
    </row>
    <row r="603" spans="8:15" ht="15.75" customHeight="1" x14ac:dyDescent="0.2">
      <c r="H603" s="43"/>
      <c r="N603" s="43"/>
      <c r="O603" s="43"/>
    </row>
    <row r="604" spans="8:15" ht="15.75" customHeight="1" x14ac:dyDescent="0.2">
      <c r="H604" s="43"/>
      <c r="N604" s="43"/>
      <c r="O604" s="43"/>
    </row>
    <row r="605" spans="8:15" ht="15.75" customHeight="1" x14ac:dyDescent="0.2">
      <c r="H605" s="43"/>
      <c r="N605" s="43"/>
      <c r="O605" s="43"/>
    </row>
    <row r="606" spans="8:15" ht="15.75" customHeight="1" x14ac:dyDescent="0.2">
      <c r="H606" s="43"/>
      <c r="N606" s="43"/>
      <c r="O606" s="43"/>
    </row>
    <row r="607" spans="8:15" ht="15.75" customHeight="1" x14ac:dyDescent="0.2">
      <c r="H607" s="43"/>
      <c r="N607" s="43"/>
      <c r="O607" s="43"/>
    </row>
    <row r="608" spans="8:15" ht="15.75" customHeight="1" x14ac:dyDescent="0.2">
      <c r="H608" s="43"/>
      <c r="N608" s="43"/>
      <c r="O608" s="43"/>
    </row>
    <row r="609" spans="8:15" ht="15.75" customHeight="1" x14ac:dyDescent="0.2">
      <c r="H609" s="43"/>
      <c r="N609" s="43"/>
      <c r="O609" s="43"/>
    </row>
    <row r="610" spans="8:15" ht="15.75" customHeight="1" x14ac:dyDescent="0.2">
      <c r="H610" s="43"/>
      <c r="N610" s="43"/>
      <c r="O610" s="43"/>
    </row>
    <row r="611" spans="8:15" ht="15.75" customHeight="1" x14ac:dyDescent="0.2">
      <c r="H611" s="43"/>
      <c r="N611" s="43"/>
      <c r="O611" s="43"/>
    </row>
    <row r="612" spans="8:15" ht="15.75" customHeight="1" x14ac:dyDescent="0.2">
      <c r="H612" s="43"/>
      <c r="N612" s="43"/>
      <c r="O612" s="43"/>
    </row>
    <row r="613" spans="8:15" ht="15.75" customHeight="1" x14ac:dyDescent="0.2">
      <c r="H613" s="43"/>
      <c r="N613" s="43"/>
      <c r="O613" s="43"/>
    </row>
    <row r="614" spans="8:15" ht="15.75" customHeight="1" x14ac:dyDescent="0.2">
      <c r="H614" s="43"/>
      <c r="N614" s="43"/>
      <c r="O614" s="43"/>
    </row>
    <row r="615" spans="8:15" ht="15.75" customHeight="1" x14ac:dyDescent="0.2">
      <c r="H615" s="43"/>
      <c r="N615" s="43"/>
      <c r="O615" s="43"/>
    </row>
    <row r="616" spans="8:15" ht="15.75" customHeight="1" x14ac:dyDescent="0.2">
      <c r="H616" s="43"/>
      <c r="N616" s="43"/>
      <c r="O616" s="43"/>
    </row>
    <row r="617" spans="8:15" ht="15.75" customHeight="1" x14ac:dyDescent="0.2">
      <c r="H617" s="43"/>
      <c r="N617" s="43"/>
      <c r="O617" s="43"/>
    </row>
    <row r="618" spans="8:15" ht="15.75" customHeight="1" x14ac:dyDescent="0.2">
      <c r="H618" s="43"/>
      <c r="N618" s="43"/>
      <c r="O618" s="43"/>
    </row>
    <row r="619" spans="8:15" ht="15.75" customHeight="1" x14ac:dyDescent="0.2">
      <c r="H619" s="43"/>
      <c r="N619" s="43"/>
      <c r="O619" s="43"/>
    </row>
    <row r="620" spans="8:15" ht="15.75" customHeight="1" x14ac:dyDescent="0.2">
      <c r="H620" s="43"/>
      <c r="N620" s="43"/>
      <c r="O620" s="43"/>
    </row>
    <row r="621" spans="8:15" ht="15.75" customHeight="1" x14ac:dyDescent="0.2">
      <c r="H621" s="43"/>
      <c r="N621" s="43"/>
      <c r="O621" s="43"/>
    </row>
    <row r="622" spans="8:15" ht="15.75" customHeight="1" x14ac:dyDescent="0.2">
      <c r="H622" s="43"/>
      <c r="N622" s="43"/>
      <c r="O622" s="43"/>
    </row>
    <row r="623" spans="8:15" ht="15.75" customHeight="1" x14ac:dyDescent="0.2">
      <c r="H623" s="43"/>
      <c r="N623" s="43"/>
      <c r="O623" s="43"/>
    </row>
    <row r="624" spans="8:15" ht="15.75" customHeight="1" x14ac:dyDescent="0.2">
      <c r="H624" s="43"/>
      <c r="N624" s="43"/>
      <c r="O624" s="43"/>
    </row>
    <row r="625" spans="8:15" ht="15.75" customHeight="1" x14ac:dyDescent="0.2">
      <c r="H625" s="43"/>
      <c r="N625" s="43"/>
      <c r="O625" s="43"/>
    </row>
    <row r="626" spans="8:15" ht="15.75" customHeight="1" x14ac:dyDescent="0.2">
      <c r="H626" s="43"/>
      <c r="N626" s="43"/>
      <c r="O626" s="43"/>
    </row>
    <row r="627" spans="8:15" ht="15.75" customHeight="1" x14ac:dyDescent="0.2">
      <c r="H627" s="43"/>
      <c r="N627" s="43"/>
      <c r="O627" s="43"/>
    </row>
    <row r="628" spans="8:15" ht="15.75" customHeight="1" x14ac:dyDescent="0.2">
      <c r="H628" s="43"/>
      <c r="N628" s="43"/>
      <c r="O628" s="43"/>
    </row>
    <row r="629" spans="8:15" ht="15.75" customHeight="1" x14ac:dyDescent="0.2">
      <c r="H629" s="43"/>
      <c r="N629" s="43"/>
      <c r="O629" s="43"/>
    </row>
    <row r="630" spans="8:15" ht="15.75" customHeight="1" x14ac:dyDescent="0.2">
      <c r="H630" s="43"/>
      <c r="N630" s="43"/>
      <c r="O630" s="43"/>
    </row>
    <row r="631" spans="8:15" ht="15.75" customHeight="1" x14ac:dyDescent="0.2">
      <c r="H631" s="43"/>
      <c r="N631" s="43"/>
      <c r="O631" s="43"/>
    </row>
    <row r="632" spans="8:15" ht="15.75" customHeight="1" x14ac:dyDescent="0.2">
      <c r="H632" s="43"/>
      <c r="N632" s="43"/>
      <c r="O632" s="43"/>
    </row>
    <row r="633" spans="8:15" ht="15.75" customHeight="1" x14ac:dyDescent="0.2">
      <c r="H633" s="43"/>
      <c r="N633" s="43"/>
      <c r="O633" s="43"/>
    </row>
    <row r="634" spans="8:15" ht="15.75" customHeight="1" x14ac:dyDescent="0.2">
      <c r="H634" s="43"/>
      <c r="N634" s="43"/>
      <c r="O634" s="43"/>
    </row>
    <row r="635" spans="8:15" ht="15.75" customHeight="1" x14ac:dyDescent="0.2">
      <c r="H635" s="43"/>
      <c r="N635" s="43"/>
      <c r="O635" s="43"/>
    </row>
    <row r="636" spans="8:15" ht="15.75" customHeight="1" x14ac:dyDescent="0.2">
      <c r="H636" s="43"/>
      <c r="N636" s="43"/>
      <c r="O636" s="43"/>
    </row>
    <row r="637" spans="8:15" ht="15.75" customHeight="1" x14ac:dyDescent="0.2">
      <c r="H637" s="43"/>
      <c r="N637" s="43"/>
      <c r="O637" s="43"/>
    </row>
    <row r="638" spans="8:15" ht="15.75" customHeight="1" x14ac:dyDescent="0.2">
      <c r="H638" s="43"/>
      <c r="N638" s="43"/>
      <c r="O638" s="43"/>
    </row>
    <row r="639" spans="8:15" ht="15.75" customHeight="1" x14ac:dyDescent="0.2">
      <c r="H639" s="43"/>
      <c r="N639" s="43"/>
      <c r="O639" s="43"/>
    </row>
    <row r="640" spans="8:15" ht="15.75" customHeight="1" x14ac:dyDescent="0.2">
      <c r="H640" s="43"/>
      <c r="N640" s="43"/>
      <c r="O640" s="43"/>
    </row>
    <row r="641" spans="8:15" ht="15.75" customHeight="1" x14ac:dyDescent="0.2">
      <c r="H641" s="43"/>
      <c r="N641" s="43"/>
      <c r="O641" s="43"/>
    </row>
    <row r="642" spans="8:15" ht="15.75" customHeight="1" x14ac:dyDescent="0.2">
      <c r="H642" s="43"/>
      <c r="N642" s="43"/>
      <c r="O642" s="43"/>
    </row>
    <row r="643" spans="8:15" ht="15.75" customHeight="1" x14ac:dyDescent="0.2">
      <c r="H643" s="43"/>
      <c r="N643" s="43"/>
      <c r="O643" s="43"/>
    </row>
    <row r="644" spans="8:15" ht="15.75" customHeight="1" x14ac:dyDescent="0.2">
      <c r="H644" s="43"/>
      <c r="N644" s="43"/>
      <c r="O644" s="43"/>
    </row>
    <row r="645" spans="8:15" ht="15.75" customHeight="1" x14ac:dyDescent="0.2">
      <c r="H645" s="43"/>
      <c r="N645" s="43"/>
      <c r="O645" s="43"/>
    </row>
    <row r="646" spans="8:15" ht="15.75" customHeight="1" x14ac:dyDescent="0.2">
      <c r="H646" s="43"/>
      <c r="N646" s="43"/>
      <c r="O646" s="43"/>
    </row>
    <row r="647" spans="8:15" ht="15.75" customHeight="1" x14ac:dyDescent="0.2">
      <c r="H647" s="43"/>
      <c r="N647" s="43"/>
      <c r="O647" s="43"/>
    </row>
    <row r="648" spans="8:15" ht="15.75" customHeight="1" x14ac:dyDescent="0.2">
      <c r="H648" s="43"/>
      <c r="N648" s="43"/>
      <c r="O648" s="43"/>
    </row>
    <row r="649" spans="8:15" ht="15.75" customHeight="1" x14ac:dyDescent="0.2">
      <c r="H649" s="43"/>
      <c r="N649" s="43"/>
      <c r="O649" s="43"/>
    </row>
    <row r="650" spans="8:15" ht="15.75" customHeight="1" x14ac:dyDescent="0.2">
      <c r="H650" s="43"/>
      <c r="N650" s="43"/>
      <c r="O650" s="43"/>
    </row>
    <row r="651" spans="8:15" ht="15.75" customHeight="1" x14ac:dyDescent="0.2">
      <c r="H651" s="43"/>
      <c r="N651" s="43"/>
      <c r="O651" s="43"/>
    </row>
    <row r="652" spans="8:15" ht="15.75" customHeight="1" x14ac:dyDescent="0.2">
      <c r="H652" s="43"/>
      <c r="N652" s="43"/>
      <c r="O652" s="43"/>
    </row>
    <row r="653" spans="8:15" ht="15.75" customHeight="1" x14ac:dyDescent="0.2">
      <c r="H653" s="43"/>
      <c r="N653" s="43"/>
      <c r="O653" s="43"/>
    </row>
    <row r="654" spans="8:15" ht="15.75" customHeight="1" x14ac:dyDescent="0.2">
      <c r="H654" s="43"/>
      <c r="N654" s="43"/>
      <c r="O654" s="43"/>
    </row>
    <row r="655" spans="8:15" ht="15.75" customHeight="1" x14ac:dyDescent="0.2">
      <c r="H655" s="43"/>
      <c r="N655" s="43"/>
      <c r="O655" s="43"/>
    </row>
    <row r="656" spans="8:15" ht="15.75" customHeight="1" x14ac:dyDescent="0.2">
      <c r="H656" s="43"/>
      <c r="N656" s="43"/>
      <c r="O656" s="43"/>
    </row>
    <row r="657" spans="8:15" ht="15.75" customHeight="1" x14ac:dyDescent="0.2">
      <c r="H657" s="43"/>
      <c r="N657" s="43"/>
      <c r="O657" s="43"/>
    </row>
    <row r="658" spans="8:15" ht="15.75" customHeight="1" x14ac:dyDescent="0.2">
      <c r="H658" s="43"/>
      <c r="N658" s="43"/>
      <c r="O658" s="43"/>
    </row>
    <row r="659" spans="8:15" ht="15.75" customHeight="1" x14ac:dyDescent="0.2">
      <c r="H659" s="43"/>
      <c r="N659" s="43"/>
      <c r="O659" s="43"/>
    </row>
    <row r="660" spans="8:15" ht="15.75" customHeight="1" x14ac:dyDescent="0.2">
      <c r="H660" s="43"/>
      <c r="N660" s="43"/>
      <c r="O660" s="43"/>
    </row>
    <row r="661" spans="8:15" ht="15.75" customHeight="1" x14ac:dyDescent="0.2">
      <c r="H661" s="43"/>
      <c r="N661" s="43"/>
      <c r="O661" s="43"/>
    </row>
    <row r="662" spans="8:15" ht="15.75" customHeight="1" x14ac:dyDescent="0.2">
      <c r="H662" s="43"/>
      <c r="N662" s="43"/>
      <c r="O662" s="43"/>
    </row>
    <row r="663" spans="8:15" ht="15.75" customHeight="1" x14ac:dyDescent="0.2">
      <c r="H663" s="43"/>
      <c r="N663" s="43"/>
      <c r="O663" s="43"/>
    </row>
    <row r="664" spans="8:15" ht="15.75" customHeight="1" x14ac:dyDescent="0.2">
      <c r="H664" s="43"/>
      <c r="N664" s="43"/>
      <c r="O664" s="43"/>
    </row>
    <row r="665" spans="8:15" ht="15.75" customHeight="1" x14ac:dyDescent="0.2">
      <c r="H665" s="43"/>
      <c r="N665" s="43"/>
      <c r="O665" s="43"/>
    </row>
    <row r="666" spans="8:15" ht="15.75" customHeight="1" x14ac:dyDescent="0.2">
      <c r="H666" s="43"/>
      <c r="N666" s="43"/>
      <c r="O666" s="43"/>
    </row>
    <row r="667" spans="8:15" ht="15.75" customHeight="1" x14ac:dyDescent="0.2">
      <c r="H667" s="43"/>
      <c r="N667" s="43"/>
      <c r="O667" s="43"/>
    </row>
    <row r="668" spans="8:15" ht="15.75" customHeight="1" x14ac:dyDescent="0.2">
      <c r="H668" s="43"/>
      <c r="N668" s="43"/>
      <c r="O668" s="43"/>
    </row>
    <row r="669" spans="8:15" ht="15.75" customHeight="1" x14ac:dyDescent="0.2">
      <c r="H669" s="43"/>
      <c r="N669" s="43"/>
      <c r="O669" s="43"/>
    </row>
    <row r="670" spans="8:15" ht="15.75" customHeight="1" x14ac:dyDescent="0.2">
      <c r="H670" s="43"/>
      <c r="N670" s="43"/>
      <c r="O670" s="43"/>
    </row>
    <row r="671" spans="8:15" ht="15.75" customHeight="1" x14ac:dyDescent="0.2">
      <c r="H671" s="43"/>
      <c r="N671" s="43"/>
      <c r="O671" s="43"/>
    </row>
    <row r="672" spans="8:15" ht="15.75" customHeight="1" x14ac:dyDescent="0.2">
      <c r="H672" s="43"/>
      <c r="N672" s="43"/>
      <c r="O672" s="43"/>
    </row>
    <row r="673" spans="8:15" ht="15.75" customHeight="1" x14ac:dyDescent="0.2">
      <c r="H673" s="43"/>
      <c r="N673" s="43"/>
      <c r="O673" s="43"/>
    </row>
    <row r="674" spans="8:15" ht="15.75" customHeight="1" x14ac:dyDescent="0.2">
      <c r="H674" s="43"/>
      <c r="N674" s="43"/>
      <c r="O674" s="43"/>
    </row>
    <row r="675" spans="8:15" ht="15.75" customHeight="1" x14ac:dyDescent="0.2">
      <c r="H675" s="43"/>
      <c r="N675" s="43"/>
      <c r="O675" s="43"/>
    </row>
    <row r="676" spans="8:15" ht="15.75" customHeight="1" x14ac:dyDescent="0.2">
      <c r="H676" s="43"/>
      <c r="N676" s="43"/>
      <c r="O676" s="43"/>
    </row>
    <row r="677" spans="8:15" ht="15.75" customHeight="1" x14ac:dyDescent="0.2">
      <c r="H677" s="43"/>
      <c r="N677" s="43"/>
      <c r="O677" s="43"/>
    </row>
    <row r="678" spans="8:15" ht="15.75" customHeight="1" x14ac:dyDescent="0.2">
      <c r="H678" s="43"/>
      <c r="N678" s="43"/>
      <c r="O678" s="43"/>
    </row>
    <row r="679" spans="8:15" ht="15.75" customHeight="1" x14ac:dyDescent="0.2">
      <c r="H679" s="43"/>
      <c r="N679" s="43"/>
      <c r="O679" s="43"/>
    </row>
    <row r="680" spans="8:15" ht="15.75" customHeight="1" x14ac:dyDescent="0.2">
      <c r="H680" s="43"/>
      <c r="N680" s="43"/>
      <c r="O680" s="43"/>
    </row>
    <row r="681" spans="8:15" ht="15.75" customHeight="1" x14ac:dyDescent="0.2">
      <c r="H681" s="43"/>
      <c r="N681" s="43"/>
      <c r="O681" s="43"/>
    </row>
    <row r="682" spans="8:15" ht="15.75" customHeight="1" x14ac:dyDescent="0.2">
      <c r="H682" s="43"/>
      <c r="N682" s="43"/>
      <c r="O682" s="43"/>
    </row>
    <row r="683" spans="8:15" ht="15.75" customHeight="1" x14ac:dyDescent="0.2">
      <c r="H683" s="43"/>
      <c r="N683" s="43"/>
      <c r="O683" s="43"/>
    </row>
    <row r="684" spans="8:15" ht="15.75" customHeight="1" x14ac:dyDescent="0.2">
      <c r="H684" s="43"/>
      <c r="N684" s="43"/>
      <c r="O684" s="43"/>
    </row>
    <row r="685" spans="8:15" ht="15.75" customHeight="1" x14ac:dyDescent="0.2">
      <c r="H685" s="43"/>
      <c r="N685" s="43"/>
      <c r="O685" s="43"/>
    </row>
    <row r="686" spans="8:15" ht="15.75" customHeight="1" x14ac:dyDescent="0.2">
      <c r="H686" s="43"/>
      <c r="N686" s="43"/>
      <c r="O686" s="43"/>
    </row>
    <row r="687" spans="8:15" ht="15.75" customHeight="1" x14ac:dyDescent="0.2">
      <c r="H687" s="43"/>
      <c r="N687" s="43"/>
      <c r="O687" s="43"/>
    </row>
    <row r="688" spans="8:15" ht="15.75" customHeight="1" x14ac:dyDescent="0.2">
      <c r="H688" s="43"/>
      <c r="N688" s="43"/>
      <c r="O688" s="43"/>
    </row>
    <row r="689" spans="8:15" ht="15.75" customHeight="1" x14ac:dyDescent="0.2">
      <c r="H689" s="43"/>
      <c r="N689" s="43"/>
      <c r="O689" s="43"/>
    </row>
    <row r="690" spans="8:15" ht="15.75" customHeight="1" x14ac:dyDescent="0.2">
      <c r="H690" s="43"/>
      <c r="N690" s="43"/>
      <c r="O690" s="43"/>
    </row>
    <row r="691" spans="8:15" ht="15.75" customHeight="1" x14ac:dyDescent="0.2">
      <c r="H691" s="43"/>
      <c r="N691" s="43"/>
      <c r="O691" s="43"/>
    </row>
    <row r="692" spans="8:15" ht="15.75" customHeight="1" x14ac:dyDescent="0.2">
      <c r="H692" s="43"/>
      <c r="N692" s="43"/>
      <c r="O692" s="43"/>
    </row>
    <row r="693" spans="8:15" ht="15.75" customHeight="1" x14ac:dyDescent="0.2">
      <c r="H693" s="43"/>
      <c r="N693" s="43"/>
      <c r="O693" s="43"/>
    </row>
    <row r="694" spans="8:15" ht="15.75" customHeight="1" x14ac:dyDescent="0.2">
      <c r="H694" s="43"/>
      <c r="N694" s="43"/>
      <c r="O694" s="43"/>
    </row>
    <row r="695" spans="8:15" ht="15.75" customHeight="1" x14ac:dyDescent="0.2">
      <c r="H695" s="43"/>
      <c r="N695" s="43"/>
      <c r="O695" s="43"/>
    </row>
    <row r="696" spans="8:15" ht="15.75" customHeight="1" x14ac:dyDescent="0.2">
      <c r="H696" s="43"/>
      <c r="N696" s="43"/>
      <c r="O696" s="43"/>
    </row>
    <row r="697" spans="8:15" ht="15.75" customHeight="1" x14ac:dyDescent="0.2">
      <c r="H697" s="43"/>
      <c r="N697" s="43"/>
      <c r="O697" s="43"/>
    </row>
    <row r="698" spans="8:15" ht="15.75" customHeight="1" x14ac:dyDescent="0.2">
      <c r="H698" s="43"/>
      <c r="N698" s="43"/>
      <c r="O698" s="43"/>
    </row>
    <row r="699" spans="8:15" ht="15.75" customHeight="1" x14ac:dyDescent="0.2">
      <c r="H699" s="43"/>
      <c r="N699" s="43"/>
      <c r="O699" s="43"/>
    </row>
    <row r="700" spans="8:15" ht="15.75" customHeight="1" x14ac:dyDescent="0.2">
      <c r="H700" s="43"/>
      <c r="N700" s="43"/>
      <c r="O700" s="43"/>
    </row>
    <row r="701" spans="8:15" ht="15.75" customHeight="1" x14ac:dyDescent="0.2">
      <c r="H701" s="43"/>
      <c r="N701" s="43"/>
      <c r="O701" s="43"/>
    </row>
    <row r="702" spans="8:15" ht="15.75" customHeight="1" x14ac:dyDescent="0.2">
      <c r="H702" s="43"/>
      <c r="N702" s="43"/>
      <c r="O702" s="43"/>
    </row>
    <row r="703" spans="8:15" ht="15.75" customHeight="1" x14ac:dyDescent="0.2">
      <c r="H703" s="43"/>
      <c r="N703" s="43"/>
      <c r="O703" s="43"/>
    </row>
    <row r="704" spans="8:15" ht="15.75" customHeight="1" x14ac:dyDescent="0.2">
      <c r="H704" s="43"/>
      <c r="N704" s="43"/>
      <c r="O704" s="43"/>
    </row>
    <row r="705" spans="8:15" ht="15.75" customHeight="1" x14ac:dyDescent="0.2">
      <c r="H705" s="43"/>
      <c r="N705" s="43"/>
      <c r="O705" s="43"/>
    </row>
    <row r="706" spans="8:15" ht="15.75" customHeight="1" x14ac:dyDescent="0.2">
      <c r="H706" s="43"/>
      <c r="N706" s="43"/>
      <c r="O706" s="43"/>
    </row>
    <row r="707" spans="8:15" ht="15.75" customHeight="1" x14ac:dyDescent="0.2">
      <c r="H707" s="43"/>
      <c r="N707" s="43"/>
      <c r="O707" s="43"/>
    </row>
    <row r="708" spans="8:15" ht="15.75" customHeight="1" x14ac:dyDescent="0.2">
      <c r="H708" s="43"/>
      <c r="N708" s="43"/>
      <c r="O708" s="43"/>
    </row>
    <row r="709" spans="8:15" ht="15.75" customHeight="1" x14ac:dyDescent="0.2">
      <c r="H709" s="43"/>
      <c r="N709" s="43"/>
      <c r="O709" s="43"/>
    </row>
    <row r="710" spans="8:15" ht="15.75" customHeight="1" x14ac:dyDescent="0.2">
      <c r="H710" s="43"/>
      <c r="N710" s="43"/>
      <c r="O710" s="43"/>
    </row>
    <row r="711" spans="8:15" ht="15.75" customHeight="1" x14ac:dyDescent="0.2">
      <c r="H711" s="43"/>
      <c r="N711" s="43"/>
      <c r="O711" s="43"/>
    </row>
    <row r="712" spans="8:15" ht="15.75" customHeight="1" x14ac:dyDescent="0.2">
      <c r="H712" s="43"/>
      <c r="N712" s="43"/>
      <c r="O712" s="43"/>
    </row>
    <row r="713" spans="8:15" ht="15.75" customHeight="1" x14ac:dyDescent="0.2">
      <c r="H713" s="43"/>
      <c r="N713" s="43"/>
      <c r="O713" s="43"/>
    </row>
    <row r="714" spans="8:15" ht="15.75" customHeight="1" x14ac:dyDescent="0.2">
      <c r="H714" s="43"/>
      <c r="N714" s="43"/>
      <c r="O714" s="43"/>
    </row>
    <row r="715" spans="8:15" ht="15.75" customHeight="1" x14ac:dyDescent="0.2">
      <c r="H715" s="43"/>
      <c r="N715" s="43"/>
      <c r="O715" s="43"/>
    </row>
    <row r="716" spans="8:15" ht="15.75" customHeight="1" x14ac:dyDescent="0.2">
      <c r="H716" s="43"/>
      <c r="N716" s="43"/>
      <c r="O716" s="43"/>
    </row>
    <row r="717" spans="8:15" ht="15.75" customHeight="1" x14ac:dyDescent="0.2">
      <c r="H717" s="43"/>
      <c r="N717" s="43"/>
      <c r="O717" s="43"/>
    </row>
    <row r="718" spans="8:15" ht="15.75" customHeight="1" x14ac:dyDescent="0.2">
      <c r="H718" s="43"/>
      <c r="N718" s="43"/>
      <c r="O718" s="43"/>
    </row>
    <row r="719" spans="8:15" ht="15.75" customHeight="1" x14ac:dyDescent="0.2">
      <c r="H719" s="43"/>
      <c r="N719" s="43"/>
      <c r="O719" s="43"/>
    </row>
    <row r="720" spans="8:15" ht="15.75" customHeight="1" x14ac:dyDescent="0.2">
      <c r="H720" s="43"/>
      <c r="N720" s="43"/>
      <c r="O720" s="43"/>
    </row>
    <row r="721" spans="8:15" ht="15.75" customHeight="1" x14ac:dyDescent="0.2">
      <c r="H721" s="43"/>
      <c r="N721" s="43"/>
      <c r="O721" s="43"/>
    </row>
    <row r="722" spans="8:15" ht="15.75" customHeight="1" x14ac:dyDescent="0.2">
      <c r="H722" s="43"/>
      <c r="N722" s="43"/>
      <c r="O722" s="43"/>
    </row>
    <row r="723" spans="8:15" ht="15.75" customHeight="1" x14ac:dyDescent="0.2">
      <c r="H723" s="43"/>
      <c r="N723" s="43"/>
      <c r="O723" s="43"/>
    </row>
    <row r="724" spans="8:15" ht="15.75" customHeight="1" x14ac:dyDescent="0.2">
      <c r="H724" s="43"/>
      <c r="N724" s="43"/>
      <c r="O724" s="43"/>
    </row>
    <row r="725" spans="8:15" ht="15.75" customHeight="1" x14ac:dyDescent="0.2">
      <c r="H725" s="43"/>
      <c r="N725" s="43"/>
      <c r="O725" s="43"/>
    </row>
    <row r="726" spans="8:15" ht="15.75" customHeight="1" x14ac:dyDescent="0.2">
      <c r="H726" s="43"/>
      <c r="N726" s="43"/>
      <c r="O726" s="43"/>
    </row>
    <row r="727" spans="8:15" ht="15.75" customHeight="1" x14ac:dyDescent="0.2">
      <c r="H727" s="43"/>
      <c r="N727" s="43"/>
      <c r="O727" s="43"/>
    </row>
    <row r="728" spans="8:15" ht="15.75" customHeight="1" x14ac:dyDescent="0.2">
      <c r="H728" s="43"/>
      <c r="N728" s="43"/>
      <c r="O728" s="43"/>
    </row>
    <row r="729" spans="8:15" ht="15.75" customHeight="1" x14ac:dyDescent="0.2">
      <c r="H729" s="43"/>
      <c r="N729" s="43"/>
      <c r="O729" s="43"/>
    </row>
    <row r="730" spans="8:15" ht="15.75" customHeight="1" x14ac:dyDescent="0.2">
      <c r="H730" s="43"/>
      <c r="N730" s="43"/>
      <c r="O730" s="43"/>
    </row>
    <row r="731" spans="8:15" ht="15.75" customHeight="1" x14ac:dyDescent="0.2">
      <c r="H731" s="43"/>
      <c r="N731" s="43"/>
      <c r="O731" s="43"/>
    </row>
    <row r="732" spans="8:15" ht="15.75" customHeight="1" x14ac:dyDescent="0.2">
      <c r="H732" s="43"/>
      <c r="N732" s="43"/>
      <c r="O732" s="43"/>
    </row>
    <row r="733" spans="8:15" ht="15.75" customHeight="1" x14ac:dyDescent="0.2">
      <c r="H733" s="43"/>
      <c r="N733" s="43"/>
      <c r="O733" s="43"/>
    </row>
    <row r="734" spans="8:15" ht="15.75" customHeight="1" x14ac:dyDescent="0.2">
      <c r="H734" s="43"/>
      <c r="N734" s="43"/>
      <c r="O734" s="43"/>
    </row>
    <row r="735" spans="8:15" ht="15.75" customHeight="1" x14ac:dyDescent="0.2">
      <c r="H735" s="43"/>
      <c r="N735" s="43"/>
      <c r="O735" s="43"/>
    </row>
    <row r="736" spans="8:15" ht="15.75" customHeight="1" x14ac:dyDescent="0.2">
      <c r="H736" s="43"/>
      <c r="N736" s="43"/>
      <c r="O736" s="43"/>
    </row>
    <row r="737" spans="8:15" ht="15.75" customHeight="1" x14ac:dyDescent="0.2">
      <c r="H737" s="43"/>
      <c r="N737" s="43"/>
      <c r="O737" s="43"/>
    </row>
    <row r="738" spans="8:15" ht="15.75" customHeight="1" x14ac:dyDescent="0.2">
      <c r="H738" s="43"/>
      <c r="N738" s="43"/>
      <c r="O738" s="43"/>
    </row>
    <row r="739" spans="8:15" ht="15.75" customHeight="1" x14ac:dyDescent="0.2">
      <c r="H739" s="43"/>
      <c r="N739" s="43"/>
      <c r="O739" s="43"/>
    </row>
    <row r="740" spans="8:15" ht="15.75" customHeight="1" x14ac:dyDescent="0.2">
      <c r="H740" s="43"/>
      <c r="N740" s="43"/>
      <c r="O740" s="43"/>
    </row>
    <row r="741" spans="8:15" ht="15.75" customHeight="1" x14ac:dyDescent="0.2">
      <c r="H741" s="43"/>
      <c r="N741" s="43"/>
      <c r="O741" s="43"/>
    </row>
    <row r="742" spans="8:15" ht="15.75" customHeight="1" x14ac:dyDescent="0.2">
      <c r="H742" s="43"/>
      <c r="N742" s="43"/>
      <c r="O742" s="43"/>
    </row>
    <row r="743" spans="8:15" ht="15.75" customHeight="1" x14ac:dyDescent="0.2">
      <c r="H743" s="43"/>
      <c r="N743" s="43"/>
      <c r="O743" s="43"/>
    </row>
    <row r="744" spans="8:15" ht="15.75" customHeight="1" x14ac:dyDescent="0.2">
      <c r="H744" s="43"/>
      <c r="N744" s="43"/>
      <c r="O744" s="43"/>
    </row>
    <row r="745" spans="8:15" ht="15.75" customHeight="1" x14ac:dyDescent="0.2">
      <c r="H745" s="43"/>
      <c r="N745" s="43"/>
      <c r="O745" s="43"/>
    </row>
    <row r="746" spans="8:15" ht="15.75" customHeight="1" x14ac:dyDescent="0.2">
      <c r="H746" s="43"/>
      <c r="N746" s="43"/>
      <c r="O746" s="43"/>
    </row>
    <row r="747" spans="8:15" ht="15.75" customHeight="1" x14ac:dyDescent="0.2">
      <c r="H747" s="43"/>
      <c r="N747" s="43"/>
      <c r="O747" s="43"/>
    </row>
    <row r="748" spans="8:15" ht="15.75" customHeight="1" x14ac:dyDescent="0.2">
      <c r="H748" s="43"/>
      <c r="N748" s="43"/>
      <c r="O748" s="43"/>
    </row>
    <row r="749" spans="8:15" ht="15.75" customHeight="1" x14ac:dyDescent="0.2">
      <c r="H749" s="43"/>
      <c r="N749" s="43"/>
      <c r="O749" s="43"/>
    </row>
    <row r="750" spans="8:15" ht="15.75" customHeight="1" x14ac:dyDescent="0.2">
      <c r="H750" s="43"/>
      <c r="N750" s="43"/>
      <c r="O750" s="43"/>
    </row>
    <row r="751" spans="8:15" ht="15.75" customHeight="1" x14ac:dyDescent="0.2">
      <c r="H751" s="43"/>
      <c r="N751" s="43"/>
      <c r="O751" s="43"/>
    </row>
    <row r="752" spans="8:15" ht="15.75" customHeight="1" x14ac:dyDescent="0.2">
      <c r="H752" s="43"/>
      <c r="N752" s="43"/>
      <c r="O752" s="43"/>
    </row>
    <row r="753" spans="8:15" ht="15.75" customHeight="1" x14ac:dyDescent="0.2">
      <c r="H753" s="43"/>
      <c r="N753" s="43"/>
      <c r="O753" s="43"/>
    </row>
    <row r="754" spans="8:15" ht="15.75" customHeight="1" x14ac:dyDescent="0.2">
      <c r="H754" s="43"/>
      <c r="N754" s="43"/>
      <c r="O754" s="43"/>
    </row>
    <row r="755" spans="8:15" ht="15.75" customHeight="1" x14ac:dyDescent="0.2">
      <c r="H755" s="43"/>
      <c r="N755" s="43"/>
      <c r="O755" s="43"/>
    </row>
    <row r="756" spans="8:15" ht="15.75" customHeight="1" x14ac:dyDescent="0.2">
      <c r="H756" s="43"/>
      <c r="N756" s="43"/>
      <c r="O756" s="43"/>
    </row>
    <row r="757" spans="8:15" ht="15.75" customHeight="1" x14ac:dyDescent="0.2">
      <c r="H757" s="43"/>
      <c r="N757" s="43"/>
      <c r="O757" s="43"/>
    </row>
    <row r="758" spans="8:15" ht="15.75" customHeight="1" x14ac:dyDescent="0.2">
      <c r="H758" s="43"/>
      <c r="N758" s="43"/>
      <c r="O758" s="43"/>
    </row>
    <row r="759" spans="8:15" ht="15.75" customHeight="1" x14ac:dyDescent="0.2">
      <c r="H759" s="43"/>
      <c r="N759" s="43"/>
      <c r="O759" s="43"/>
    </row>
    <row r="760" spans="8:15" ht="15.75" customHeight="1" x14ac:dyDescent="0.2">
      <c r="H760" s="43"/>
      <c r="N760" s="43"/>
      <c r="O760" s="43"/>
    </row>
    <row r="761" spans="8:15" ht="15.75" customHeight="1" x14ac:dyDescent="0.2">
      <c r="H761" s="43"/>
      <c r="N761" s="43"/>
      <c r="O761" s="43"/>
    </row>
    <row r="762" spans="8:15" ht="15.75" customHeight="1" x14ac:dyDescent="0.2">
      <c r="H762" s="43"/>
      <c r="N762" s="43"/>
      <c r="O762" s="43"/>
    </row>
    <row r="763" spans="8:15" ht="15.75" customHeight="1" x14ac:dyDescent="0.2">
      <c r="H763" s="43"/>
      <c r="N763" s="43"/>
      <c r="O763" s="43"/>
    </row>
    <row r="764" spans="8:15" ht="15.75" customHeight="1" x14ac:dyDescent="0.2">
      <c r="H764" s="43"/>
      <c r="N764" s="43"/>
      <c r="O764" s="43"/>
    </row>
    <row r="765" spans="8:15" ht="15.75" customHeight="1" x14ac:dyDescent="0.2">
      <c r="H765" s="43"/>
      <c r="N765" s="43"/>
      <c r="O765" s="43"/>
    </row>
    <row r="766" spans="8:15" ht="15.75" customHeight="1" x14ac:dyDescent="0.2">
      <c r="H766" s="43"/>
      <c r="N766" s="43"/>
      <c r="O766" s="43"/>
    </row>
    <row r="767" spans="8:15" ht="15.75" customHeight="1" x14ac:dyDescent="0.2">
      <c r="H767" s="43"/>
      <c r="N767" s="43"/>
      <c r="O767" s="43"/>
    </row>
    <row r="768" spans="8:15" ht="15.75" customHeight="1" x14ac:dyDescent="0.2">
      <c r="H768" s="43"/>
      <c r="N768" s="43"/>
      <c r="O768" s="43"/>
    </row>
    <row r="769" spans="8:15" ht="15.75" customHeight="1" x14ac:dyDescent="0.2">
      <c r="H769" s="43"/>
      <c r="N769" s="43"/>
      <c r="O769" s="43"/>
    </row>
    <row r="770" spans="8:15" ht="15.75" customHeight="1" x14ac:dyDescent="0.2">
      <c r="H770" s="43"/>
      <c r="N770" s="43"/>
      <c r="O770" s="43"/>
    </row>
    <row r="771" spans="8:15" ht="15.75" customHeight="1" x14ac:dyDescent="0.2">
      <c r="H771" s="43"/>
      <c r="N771" s="43"/>
      <c r="O771" s="43"/>
    </row>
    <row r="772" spans="8:15" ht="15.75" customHeight="1" x14ac:dyDescent="0.2">
      <c r="H772" s="43"/>
      <c r="N772" s="43"/>
      <c r="O772" s="43"/>
    </row>
    <row r="773" spans="8:15" ht="15.75" customHeight="1" x14ac:dyDescent="0.2">
      <c r="H773" s="43"/>
      <c r="N773" s="43"/>
      <c r="O773" s="43"/>
    </row>
    <row r="774" spans="8:15" ht="15.75" customHeight="1" x14ac:dyDescent="0.2">
      <c r="H774" s="43"/>
      <c r="N774" s="43"/>
      <c r="O774" s="43"/>
    </row>
    <row r="775" spans="8:15" ht="15.75" customHeight="1" x14ac:dyDescent="0.2">
      <c r="H775" s="43"/>
      <c r="N775" s="43"/>
      <c r="O775" s="43"/>
    </row>
    <row r="776" spans="8:15" ht="15.75" customHeight="1" x14ac:dyDescent="0.2">
      <c r="H776" s="43"/>
      <c r="N776" s="43"/>
      <c r="O776" s="43"/>
    </row>
    <row r="777" spans="8:15" ht="15.75" customHeight="1" x14ac:dyDescent="0.2">
      <c r="H777" s="43"/>
      <c r="N777" s="43"/>
      <c r="O777" s="43"/>
    </row>
    <row r="778" spans="8:15" ht="15.75" customHeight="1" x14ac:dyDescent="0.2">
      <c r="H778" s="43"/>
      <c r="N778" s="43"/>
      <c r="O778" s="43"/>
    </row>
    <row r="779" spans="8:15" ht="15.75" customHeight="1" x14ac:dyDescent="0.2">
      <c r="H779" s="43"/>
      <c r="N779" s="43"/>
      <c r="O779" s="43"/>
    </row>
    <row r="780" spans="8:15" ht="15.75" customHeight="1" x14ac:dyDescent="0.2">
      <c r="H780" s="43"/>
      <c r="N780" s="43"/>
      <c r="O780" s="43"/>
    </row>
    <row r="781" spans="8:15" ht="15.75" customHeight="1" x14ac:dyDescent="0.2">
      <c r="H781" s="43"/>
      <c r="N781" s="43"/>
      <c r="O781" s="43"/>
    </row>
    <row r="782" spans="8:15" ht="15.75" customHeight="1" x14ac:dyDescent="0.2">
      <c r="H782" s="43"/>
      <c r="N782" s="43"/>
      <c r="O782" s="43"/>
    </row>
    <row r="783" spans="8:15" ht="15.75" customHeight="1" x14ac:dyDescent="0.2">
      <c r="H783" s="43"/>
      <c r="N783" s="43"/>
      <c r="O783" s="43"/>
    </row>
    <row r="784" spans="8:15" ht="15.75" customHeight="1" x14ac:dyDescent="0.2">
      <c r="H784" s="43"/>
      <c r="N784" s="43"/>
      <c r="O784" s="43"/>
    </row>
    <row r="785" spans="8:15" ht="15.75" customHeight="1" x14ac:dyDescent="0.2">
      <c r="H785" s="43"/>
      <c r="N785" s="43"/>
      <c r="O785" s="43"/>
    </row>
    <row r="786" spans="8:15" ht="15.75" customHeight="1" x14ac:dyDescent="0.2">
      <c r="H786" s="43"/>
      <c r="N786" s="43"/>
      <c r="O786" s="43"/>
    </row>
    <row r="787" spans="8:15" ht="15.75" customHeight="1" x14ac:dyDescent="0.2">
      <c r="H787" s="43"/>
      <c r="N787" s="43"/>
      <c r="O787" s="43"/>
    </row>
    <row r="788" spans="8:15" ht="15.75" customHeight="1" x14ac:dyDescent="0.2">
      <c r="H788" s="43"/>
      <c r="N788" s="43"/>
      <c r="O788" s="43"/>
    </row>
    <row r="789" spans="8:15" ht="15.75" customHeight="1" x14ac:dyDescent="0.2">
      <c r="H789" s="43"/>
      <c r="N789" s="43"/>
      <c r="O789" s="43"/>
    </row>
    <row r="790" spans="8:15" ht="15.75" customHeight="1" x14ac:dyDescent="0.2">
      <c r="H790" s="43"/>
      <c r="N790" s="43"/>
      <c r="O790" s="43"/>
    </row>
    <row r="791" spans="8:15" ht="15.75" customHeight="1" x14ac:dyDescent="0.2">
      <c r="H791" s="43"/>
      <c r="N791" s="43"/>
      <c r="O791" s="43"/>
    </row>
    <row r="792" spans="8:15" ht="15.75" customHeight="1" x14ac:dyDescent="0.2">
      <c r="H792" s="43"/>
      <c r="N792" s="43"/>
      <c r="O792" s="43"/>
    </row>
    <row r="793" spans="8:15" ht="15.75" customHeight="1" x14ac:dyDescent="0.2">
      <c r="H793" s="43"/>
      <c r="N793" s="43"/>
      <c r="O793" s="43"/>
    </row>
    <row r="794" spans="8:15" ht="15.75" customHeight="1" x14ac:dyDescent="0.2">
      <c r="H794" s="43"/>
      <c r="N794" s="43"/>
      <c r="O794" s="43"/>
    </row>
    <row r="795" spans="8:15" ht="15.75" customHeight="1" x14ac:dyDescent="0.2">
      <c r="H795" s="43"/>
      <c r="N795" s="43"/>
      <c r="O795" s="43"/>
    </row>
    <row r="796" spans="8:15" ht="15.75" customHeight="1" x14ac:dyDescent="0.2">
      <c r="H796" s="43"/>
      <c r="N796" s="43"/>
      <c r="O796" s="43"/>
    </row>
    <row r="797" spans="8:15" ht="15.75" customHeight="1" x14ac:dyDescent="0.2">
      <c r="H797" s="43"/>
      <c r="N797" s="43"/>
      <c r="O797" s="43"/>
    </row>
    <row r="798" spans="8:15" ht="15.75" customHeight="1" x14ac:dyDescent="0.2">
      <c r="H798" s="43"/>
      <c r="N798" s="43"/>
      <c r="O798" s="43"/>
    </row>
    <row r="799" spans="8:15" ht="15.75" customHeight="1" x14ac:dyDescent="0.2">
      <c r="H799" s="43"/>
      <c r="N799" s="43"/>
      <c r="O799" s="43"/>
    </row>
    <row r="800" spans="8:15" ht="15.75" customHeight="1" x14ac:dyDescent="0.2">
      <c r="H800" s="43"/>
      <c r="N800" s="43"/>
      <c r="O800" s="43"/>
    </row>
    <row r="801" spans="8:15" ht="15.75" customHeight="1" x14ac:dyDescent="0.2">
      <c r="H801" s="43"/>
      <c r="N801" s="43"/>
      <c r="O801" s="43"/>
    </row>
    <row r="802" spans="8:15" ht="15.75" customHeight="1" x14ac:dyDescent="0.2">
      <c r="H802" s="43"/>
      <c r="N802" s="43"/>
      <c r="O802" s="43"/>
    </row>
    <row r="803" spans="8:15" ht="15.75" customHeight="1" x14ac:dyDescent="0.2">
      <c r="H803" s="43"/>
      <c r="N803" s="43"/>
      <c r="O803" s="43"/>
    </row>
    <row r="804" spans="8:15" ht="15.75" customHeight="1" x14ac:dyDescent="0.2">
      <c r="H804" s="43"/>
      <c r="N804" s="43"/>
      <c r="O804" s="43"/>
    </row>
    <row r="805" spans="8:15" ht="15.75" customHeight="1" x14ac:dyDescent="0.2">
      <c r="H805" s="43"/>
      <c r="N805" s="43"/>
      <c r="O805" s="43"/>
    </row>
    <row r="806" spans="8:15" ht="15.75" customHeight="1" x14ac:dyDescent="0.2">
      <c r="H806" s="43"/>
      <c r="N806" s="43"/>
      <c r="O806" s="43"/>
    </row>
    <row r="807" spans="8:15" ht="15.75" customHeight="1" x14ac:dyDescent="0.2">
      <c r="H807" s="43"/>
      <c r="N807" s="43"/>
      <c r="O807" s="43"/>
    </row>
    <row r="808" spans="8:15" ht="15.75" customHeight="1" x14ac:dyDescent="0.2">
      <c r="H808" s="43"/>
      <c r="N808" s="43"/>
      <c r="O808" s="43"/>
    </row>
    <row r="809" spans="8:15" ht="15.75" customHeight="1" x14ac:dyDescent="0.2">
      <c r="H809" s="43"/>
      <c r="N809" s="43"/>
      <c r="O809" s="43"/>
    </row>
    <row r="810" spans="8:15" ht="15.75" customHeight="1" x14ac:dyDescent="0.2">
      <c r="H810" s="43"/>
      <c r="N810" s="43"/>
      <c r="O810" s="43"/>
    </row>
    <row r="811" spans="8:15" ht="15.75" customHeight="1" x14ac:dyDescent="0.2">
      <c r="H811" s="43"/>
      <c r="N811" s="43"/>
      <c r="O811" s="43"/>
    </row>
    <row r="812" spans="8:15" ht="15.75" customHeight="1" x14ac:dyDescent="0.2">
      <c r="H812" s="43"/>
      <c r="N812" s="43"/>
      <c r="O812" s="43"/>
    </row>
    <row r="813" spans="8:15" ht="15.75" customHeight="1" x14ac:dyDescent="0.2">
      <c r="H813" s="43"/>
      <c r="N813" s="43"/>
      <c r="O813" s="43"/>
    </row>
    <row r="814" spans="8:15" ht="15.75" customHeight="1" x14ac:dyDescent="0.2">
      <c r="H814" s="43"/>
      <c r="N814" s="43"/>
      <c r="O814" s="43"/>
    </row>
    <row r="815" spans="8:15" ht="15.75" customHeight="1" x14ac:dyDescent="0.2">
      <c r="H815" s="43"/>
      <c r="N815" s="43"/>
      <c r="O815" s="43"/>
    </row>
    <row r="816" spans="8:15" ht="15.75" customHeight="1" x14ac:dyDescent="0.2">
      <c r="H816" s="43"/>
      <c r="N816" s="43"/>
      <c r="O816" s="43"/>
    </row>
    <row r="817" spans="8:15" ht="15.75" customHeight="1" x14ac:dyDescent="0.2">
      <c r="H817" s="43"/>
      <c r="N817" s="43"/>
      <c r="O817" s="43"/>
    </row>
    <row r="818" spans="8:15" ht="15.75" customHeight="1" x14ac:dyDescent="0.2">
      <c r="H818" s="43"/>
      <c r="N818" s="43"/>
      <c r="O818" s="43"/>
    </row>
    <row r="819" spans="8:15" ht="15.75" customHeight="1" x14ac:dyDescent="0.2">
      <c r="H819" s="43"/>
      <c r="N819" s="43"/>
      <c r="O819" s="43"/>
    </row>
    <row r="820" spans="8:15" ht="15.75" customHeight="1" x14ac:dyDescent="0.2">
      <c r="H820" s="43"/>
      <c r="N820" s="43"/>
      <c r="O820" s="43"/>
    </row>
    <row r="821" spans="8:15" ht="15.75" customHeight="1" x14ac:dyDescent="0.2">
      <c r="H821" s="43"/>
      <c r="N821" s="43"/>
      <c r="O821" s="43"/>
    </row>
    <row r="822" spans="8:15" ht="15.75" customHeight="1" x14ac:dyDescent="0.2">
      <c r="H822" s="43"/>
      <c r="N822" s="43"/>
      <c r="O822" s="43"/>
    </row>
    <row r="823" spans="8:15" ht="15.75" customHeight="1" x14ac:dyDescent="0.2">
      <c r="H823" s="43"/>
      <c r="N823" s="43"/>
      <c r="O823" s="43"/>
    </row>
    <row r="824" spans="8:15" ht="15.75" customHeight="1" x14ac:dyDescent="0.2">
      <c r="H824" s="43"/>
      <c r="N824" s="43"/>
      <c r="O824" s="43"/>
    </row>
    <row r="825" spans="8:15" ht="15.75" customHeight="1" x14ac:dyDescent="0.2">
      <c r="H825" s="43"/>
      <c r="N825" s="43"/>
      <c r="O825" s="43"/>
    </row>
    <row r="826" spans="8:15" ht="15.75" customHeight="1" x14ac:dyDescent="0.2">
      <c r="H826" s="43"/>
      <c r="N826" s="43"/>
      <c r="O826" s="43"/>
    </row>
    <row r="827" spans="8:15" ht="15.75" customHeight="1" x14ac:dyDescent="0.2">
      <c r="H827" s="43"/>
      <c r="N827" s="43"/>
      <c r="O827" s="43"/>
    </row>
    <row r="828" spans="8:15" ht="15.75" customHeight="1" x14ac:dyDescent="0.2">
      <c r="H828" s="43"/>
      <c r="N828" s="43"/>
      <c r="O828" s="43"/>
    </row>
    <row r="829" spans="8:15" ht="15.75" customHeight="1" x14ac:dyDescent="0.2">
      <c r="H829" s="43"/>
      <c r="N829" s="43"/>
      <c r="O829" s="43"/>
    </row>
    <row r="830" spans="8:15" ht="15.75" customHeight="1" x14ac:dyDescent="0.2">
      <c r="H830" s="43"/>
      <c r="N830" s="43"/>
      <c r="O830" s="43"/>
    </row>
    <row r="831" spans="8:15" ht="15.75" customHeight="1" x14ac:dyDescent="0.2">
      <c r="H831" s="43"/>
      <c r="N831" s="43"/>
      <c r="O831" s="43"/>
    </row>
    <row r="832" spans="8:15" ht="15.75" customHeight="1" x14ac:dyDescent="0.2">
      <c r="H832" s="43"/>
      <c r="N832" s="43"/>
      <c r="O832" s="43"/>
    </row>
    <row r="833" spans="8:15" ht="15.75" customHeight="1" x14ac:dyDescent="0.2">
      <c r="H833" s="43"/>
      <c r="N833" s="43"/>
      <c r="O833" s="43"/>
    </row>
    <row r="834" spans="8:15" ht="15.75" customHeight="1" x14ac:dyDescent="0.2">
      <c r="H834" s="43"/>
      <c r="N834" s="43"/>
      <c r="O834" s="43"/>
    </row>
    <row r="835" spans="8:15" ht="15.75" customHeight="1" x14ac:dyDescent="0.2">
      <c r="H835" s="43"/>
      <c r="N835" s="43"/>
      <c r="O835" s="43"/>
    </row>
    <row r="836" spans="8:15" ht="15.75" customHeight="1" x14ac:dyDescent="0.2">
      <c r="H836" s="43"/>
      <c r="N836" s="43"/>
      <c r="O836" s="43"/>
    </row>
    <row r="837" spans="8:15" ht="15.75" customHeight="1" x14ac:dyDescent="0.2">
      <c r="H837" s="43"/>
      <c r="N837" s="43"/>
      <c r="O837" s="43"/>
    </row>
    <row r="838" spans="8:15" ht="15.75" customHeight="1" x14ac:dyDescent="0.2">
      <c r="H838" s="43"/>
      <c r="N838" s="43"/>
      <c r="O838" s="43"/>
    </row>
    <row r="839" spans="8:15" ht="15.75" customHeight="1" x14ac:dyDescent="0.2">
      <c r="H839" s="43"/>
      <c r="N839" s="43"/>
      <c r="O839" s="43"/>
    </row>
    <row r="840" spans="8:15" ht="15.75" customHeight="1" x14ac:dyDescent="0.2">
      <c r="H840" s="43"/>
      <c r="N840" s="43"/>
      <c r="O840" s="43"/>
    </row>
    <row r="841" spans="8:15" ht="15.75" customHeight="1" x14ac:dyDescent="0.2">
      <c r="H841" s="43"/>
      <c r="N841" s="43"/>
      <c r="O841" s="43"/>
    </row>
    <row r="842" spans="8:15" ht="15.75" customHeight="1" x14ac:dyDescent="0.2">
      <c r="H842" s="43"/>
      <c r="N842" s="43"/>
      <c r="O842" s="43"/>
    </row>
    <row r="843" spans="8:15" ht="15.75" customHeight="1" x14ac:dyDescent="0.2">
      <c r="H843" s="43"/>
      <c r="N843" s="43"/>
      <c r="O843" s="43"/>
    </row>
    <row r="844" spans="8:15" ht="15.75" customHeight="1" x14ac:dyDescent="0.2">
      <c r="H844" s="43"/>
      <c r="N844" s="43"/>
      <c r="O844" s="43"/>
    </row>
    <row r="845" spans="8:15" ht="15.75" customHeight="1" x14ac:dyDescent="0.2">
      <c r="H845" s="43"/>
      <c r="N845" s="43"/>
      <c r="O845" s="43"/>
    </row>
    <row r="846" spans="8:15" ht="15.75" customHeight="1" x14ac:dyDescent="0.2">
      <c r="H846" s="43"/>
      <c r="N846" s="43"/>
      <c r="O846" s="43"/>
    </row>
    <row r="847" spans="8:15" ht="15.75" customHeight="1" x14ac:dyDescent="0.2">
      <c r="H847" s="43"/>
      <c r="N847" s="43"/>
      <c r="O847" s="43"/>
    </row>
    <row r="848" spans="8:15" ht="15.75" customHeight="1" x14ac:dyDescent="0.2">
      <c r="H848" s="43"/>
      <c r="N848" s="43"/>
      <c r="O848" s="43"/>
    </row>
    <row r="849" spans="8:15" ht="15.75" customHeight="1" x14ac:dyDescent="0.2">
      <c r="H849" s="43"/>
      <c r="N849" s="43"/>
      <c r="O849" s="43"/>
    </row>
    <row r="850" spans="8:15" ht="15.75" customHeight="1" x14ac:dyDescent="0.2">
      <c r="H850" s="43"/>
      <c r="N850" s="43"/>
      <c r="O850" s="43"/>
    </row>
    <row r="851" spans="8:15" ht="15.75" customHeight="1" x14ac:dyDescent="0.2">
      <c r="H851" s="43"/>
      <c r="N851" s="43"/>
      <c r="O851" s="43"/>
    </row>
    <row r="852" spans="8:15" ht="15.75" customHeight="1" x14ac:dyDescent="0.2">
      <c r="H852" s="43"/>
      <c r="N852" s="43"/>
      <c r="O852" s="43"/>
    </row>
    <row r="853" spans="8:15" ht="15.75" customHeight="1" x14ac:dyDescent="0.2">
      <c r="H853" s="43"/>
      <c r="N853" s="43"/>
      <c r="O853" s="43"/>
    </row>
    <row r="854" spans="8:15" ht="15.75" customHeight="1" x14ac:dyDescent="0.2">
      <c r="H854" s="43"/>
      <c r="N854" s="43"/>
      <c r="O854" s="43"/>
    </row>
    <row r="855" spans="8:15" ht="15.75" customHeight="1" x14ac:dyDescent="0.2">
      <c r="H855" s="43"/>
      <c r="N855" s="43"/>
      <c r="O855" s="43"/>
    </row>
    <row r="856" spans="8:15" ht="15.75" customHeight="1" x14ac:dyDescent="0.2">
      <c r="H856" s="43"/>
      <c r="N856" s="43"/>
      <c r="O856" s="43"/>
    </row>
    <row r="857" spans="8:15" ht="15.75" customHeight="1" x14ac:dyDescent="0.2">
      <c r="H857" s="43"/>
      <c r="N857" s="43"/>
      <c r="O857" s="43"/>
    </row>
    <row r="858" spans="8:15" ht="15.75" customHeight="1" x14ac:dyDescent="0.2">
      <c r="H858" s="43"/>
      <c r="N858" s="43"/>
      <c r="O858" s="43"/>
    </row>
    <row r="859" spans="8:15" ht="15.75" customHeight="1" x14ac:dyDescent="0.2">
      <c r="H859" s="43"/>
      <c r="N859" s="43"/>
      <c r="O859" s="43"/>
    </row>
    <row r="860" spans="8:15" ht="15.75" customHeight="1" x14ac:dyDescent="0.2">
      <c r="H860" s="43"/>
      <c r="N860" s="43"/>
      <c r="O860" s="43"/>
    </row>
    <row r="861" spans="8:15" ht="15.75" customHeight="1" x14ac:dyDescent="0.2">
      <c r="H861" s="43"/>
      <c r="N861" s="43"/>
      <c r="O861" s="43"/>
    </row>
    <row r="862" spans="8:15" ht="15.75" customHeight="1" x14ac:dyDescent="0.2">
      <c r="H862" s="43"/>
      <c r="N862" s="43"/>
      <c r="O862" s="43"/>
    </row>
    <row r="863" spans="8:15" ht="15.75" customHeight="1" x14ac:dyDescent="0.2">
      <c r="H863" s="43"/>
      <c r="N863" s="43"/>
      <c r="O863" s="43"/>
    </row>
    <row r="864" spans="8:15" ht="15.75" customHeight="1" x14ac:dyDescent="0.2">
      <c r="H864" s="43"/>
      <c r="N864" s="43"/>
      <c r="O864" s="43"/>
    </row>
    <row r="865" spans="8:15" ht="15.75" customHeight="1" x14ac:dyDescent="0.2">
      <c r="H865" s="43"/>
      <c r="N865" s="43"/>
      <c r="O865" s="43"/>
    </row>
    <row r="866" spans="8:15" ht="15.75" customHeight="1" x14ac:dyDescent="0.2">
      <c r="H866" s="43"/>
      <c r="N866" s="43"/>
      <c r="O866" s="43"/>
    </row>
    <row r="867" spans="8:15" ht="15.75" customHeight="1" x14ac:dyDescent="0.2">
      <c r="H867" s="43"/>
      <c r="N867" s="43"/>
      <c r="O867" s="43"/>
    </row>
    <row r="868" spans="8:15" ht="15.75" customHeight="1" x14ac:dyDescent="0.2">
      <c r="H868" s="43"/>
      <c r="N868" s="43"/>
      <c r="O868" s="43"/>
    </row>
    <row r="869" spans="8:15" ht="15.75" customHeight="1" x14ac:dyDescent="0.2">
      <c r="H869" s="43"/>
      <c r="N869" s="43"/>
      <c r="O869" s="43"/>
    </row>
    <row r="870" spans="8:15" ht="15.75" customHeight="1" x14ac:dyDescent="0.2">
      <c r="H870" s="43"/>
      <c r="N870" s="43"/>
      <c r="O870" s="43"/>
    </row>
    <row r="871" spans="8:15" ht="15.75" customHeight="1" x14ac:dyDescent="0.2">
      <c r="H871" s="43"/>
      <c r="N871" s="43"/>
      <c r="O871" s="43"/>
    </row>
    <row r="872" spans="8:15" ht="15.75" customHeight="1" x14ac:dyDescent="0.2">
      <c r="H872" s="43"/>
      <c r="N872" s="43"/>
      <c r="O872" s="43"/>
    </row>
    <row r="873" spans="8:15" ht="15.75" customHeight="1" x14ac:dyDescent="0.2">
      <c r="H873" s="43"/>
      <c r="N873" s="43"/>
      <c r="O873" s="43"/>
    </row>
    <row r="874" spans="8:15" ht="15.75" customHeight="1" x14ac:dyDescent="0.2">
      <c r="H874" s="43"/>
      <c r="N874" s="43"/>
      <c r="O874" s="43"/>
    </row>
    <row r="875" spans="8:15" ht="15.75" customHeight="1" x14ac:dyDescent="0.2">
      <c r="H875" s="43"/>
      <c r="N875" s="43"/>
      <c r="O875" s="43"/>
    </row>
    <row r="876" spans="8:15" ht="15.75" customHeight="1" x14ac:dyDescent="0.2">
      <c r="H876" s="43"/>
      <c r="N876" s="43"/>
      <c r="O876" s="43"/>
    </row>
    <row r="877" spans="8:15" ht="15.75" customHeight="1" x14ac:dyDescent="0.2">
      <c r="H877" s="43"/>
      <c r="N877" s="43"/>
      <c r="O877" s="43"/>
    </row>
    <row r="878" spans="8:15" ht="15.75" customHeight="1" x14ac:dyDescent="0.2">
      <c r="H878" s="43"/>
      <c r="N878" s="43"/>
      <c r="O878" s="43"/>
    </row>
    <row r="879" spans="8:15" ht="15.75" customHeight="1" x14ac:dyDescent="0.2">
      <c r="H879" s="43"/>
      <c r="N879" s="43"/>
      <c r="O879" s="43"/>
    </row>
    <row r="880" spans="8:15" ht="15.75" customHeight="1" x14ac:dyDescent="0.2">
      <c r="H880" s="43"/>
      <c r="N880" s="43"/>
      <c r="O880" s="43"/>
    </row>
    <row r="881" spans="8:15" ht="15.75" customHeight="1" x14ac:dyDescent="0.2">
      <c r="H881" s="43"/>
      <c r="N881" s="43"/>
      <c r="O881" s="43"/>
    </row>
    <row r="882" spans="8:15" ht="15.75" customHeight="1" x14ac:dyDescent="0.2">
      <c r="H882" s="43"/>
      <c r="N882" s="43"/>
      <c r="O882" s="43"/>
    </row>
    <row r="883" spans="8:15" ht="15.75" customHeight="1" x14ac:dyDescent="0.2">
      <c r="H883" s="43"/>
      <c r="N883" s="43"/>
      <c r="O883" s="43"/>
    </row>
    <row r="884" spans="8:15" ht="15.75" customHeight="1" x14ac:dyDescent="0.2">
      <c r="H884" s="43"/>
      <c r="N884" s="43"/>
      <c r="O884" s="43"/>
    </row>
    <row r="885" spans="8:15" ht="15.75" customHeight="1" x14ac:dyDescent="0.2">
      <c r="H885" s="43"/>
      <c r="N885" s="43"/>
      <c r="O885" s="43"/>
    </row>
    <row r="886" spans="8:15" ht="15.75" customHeight="1" x14ac:dyDescent="0.2">
      <c r="H886" s="43"/>
      <c r="N886" s="43"/>
      <c r="O886" s="43"/>
    </row>
    <row r="887" spans="8:15" ht="15.75" customHeight="1" x14ac:dyDescent="0.2">
      <c r="H887" s="43"/>
      <c r="N887" s="43"/>
      <c r="O887" s="43"/>
    </row>
    <row r="888" spans="8:15" ht="15.75" customHeight="1" x14ac:dyDescent="0.2">
      <c r="H888" s="43"/>
      <c r="N888" s="43"/>
      <c r="O888" s="43"/>
    </row>
    <row r="889" spans="8:15" ht="15.75" customHeight="1" x14ac:dyDescent="0.2">
      <c r="H889" s="43"/>
      <c r="N889" s="43"/>
      <c r="O889" s="43"/>
    </row>
    <row r="890" spans="8:15" ht="15.75" customHeight="1" x14ac:dyDescent="0.2">
      <c r="H890" s="43"/>
      <c r="N890" s="43"/>
      <c r="O890" s="43"/>
    </row>
    <row r="891" spans="8:15" ht="15.75" customHeight="1" x14ac:dyDescent="0.2">
      <c r="H891" s="43"/>
      <c r="N891" s="43"/>
      <c r="O891" s="43"/>
    </row>
    <row r="892" spans="8:15" ht="15.75" customHeight="1" x14ac:dyDescent="0.2">
      <c r="H892" s="43"/>
      <c r="N892" s="43"/>
      <c r="O892" s="43"/>
    </row>
    <row r="893" spans="8:15" ht="15.75" customHeight="1" x14ac:dyDescent="0.2">
      <c r="H893" s="43"/>
      <c r="N893" s="43"/>
      <c r="O893" s="43"/>
    </row>
    <row r="894" spans="8:15" ht="15.75" customHeight="1" x14ac:dyDescent="0.2">
      <c r="H894" s="43"/>
      <c r="N894" s="43"/>
      <c r="O894" s="43"/>
    </row>
    <row r="895" spans="8:15" ht="15.75" customHeight="1" x14ac:dyDescent="0.2">
      <c r="H895" s="43"/>
      <c r="N895" s="43"/>
      <c r="O895" s="43"/>
    </row>
    <row r="896" spans="8:15" ht="15.75" customHeight="1" x14ac:dyDescent="0.2">
      <c r="H896" s="43"/>
      <c r="N896" s="43"/>
      <c r="O896" s="43"/>
    </row>
    <row r="897" spans="8:15" ht="15.75" customHeight="1" x14ac:dyDescent="0.2">
      <c r="H897" s="43"/>
      <c r="N897" s="43"/>
      <c r="O897" s="43"/>
    </row>
    <row r="898" spans="8:15" ht="15.75" customHeight="1" x14ac:dyDescent="0.2">
      <c r="H898" s="43"/>
      <c r="N898" s="43"/>
      <c r="O898" s="43"/>
    </row>
    <row r="899" spans="8:15" ht="15.75" customHeight="1" x14ac:dyDescent="0.2">
      <c r="H899" s="43"/>
      <c r="N899" s="43"/>
      <c r="O899" s="43"/>
    </row>
    <row r="900" spans="8:15" ht="15.75" customHeight="1" x14ac:dyDescent="0.2">
      <c r="H900" s="43"/>
      <c r="N900" s="43"/>
      <c r="O900" s="43"/>
    </row>
    <row r="901" spans="8:15" ht="15.75" customHeight="1" x14ac:dyDescent="0.2">
      <c r="H901" s="43"/>
      <c r="N901" s="43"/>
      <c r="O901" s="43"/>
    </row>
    <row r="902" spans="8:15" ht="15.75" customHeight="1" x14ac:dyDescent="0.2">
      <c r="H902" s="43"/>
      <c r="N902" s="43"/>
      <c r="O902" s="43"/>
    </row>
    <row r="903" spans="8:15" ht="15.75" customHeight="1" x14ac:dyDescent="0.2">
      <c r="H903" s="43"/>
      <c r="N903" s="43"/>
      <c r="O903" s="43"/>
    </row>
    <row r="904" spans="8:15" ht="15.75" customHeight="1" x14ac:dyDescent="0.2">
      <c r="H904" s="43"/>
      <c r="N904" s="43"/>
      <c r="O904" s="43"/>
    </row>
    <row r="905" spans="8:15" ht="15.75" customHeight="1" x14ac:dyDescent="0.2">
      <c r="H905" s="43"/>
      <c r="N905" s="43"/>
      <c r="O905" s="43"/>
    </row>
    <row r="906" spans="8:15" ht="15.75" customHeight="1" x14ac:dyDescent="0.2">
      <c r="H906" s="43"/>
      <c r="N906" s="43"/>
      <c r="O906" s="43"/>
    </row>
    <row r="907" spans="8:15" ht="15.75" customHeight="1" x14ac:dyDescent="0.2">
      <c r="H907" s="43"/>
      <c r="N907" s="43"/>
      <c r="O907" s="43"/>
    </row>
    <row r="908" spans="8:15" ht="15.75" customHeight="1" x14ac:dyDescent="0.2">
      <c r="H908" s="43"/>
      <c r="N908" s="43"/>
      <c r="O908" s="43"/>
    </row>
    <row r="909" spans="8:15" ht="15.75" customHeight="1" x14ac:dyDescent="0.2">
      <c r="H909" s="43"/>
      <c r="N909" s="43"/>
      <c r="O909" s="43"/>
    </row>
    <row r="910" spans="8:15" ht="15.75" customHeight="1" x14ac:dyDescent="0.2">
      <c r="H910" s="43"/>
      <c r="N910" s="43"/>
      <c r="O910" s="43"/>
    </row>
    <row r="911" spans="8:15" ht="15.75" customHeight="1" x14ac:dyDescent="0.2">
      <c r="H911" s="43"/>
      <c r="N911" s="43"/>
      <c r="O911" s="43"/>
    </row>
    <row r="912" spans="8:15" ht="15.75" customHeight="1" x14ac:dyDescent="0.2">
      <c r="H912" s="43"/>
      <c r="N912" s="43"/>
      <c r="O912" s="43"/>
    </row>
    <row r="913" spans="8:15" ht="15.75" customHeight="1" x14ac:dyDescent="0.2">
      <c r="H913" s="43"/>
      <c r="N913" s="43"/>
      <c r="O913" s="43"/>
    </row>
    <row r="914" spans="8:15" ht="15.75" customHeight="1" x14ac:dyDescent="0.2">
      <c r="H914" s="43"/>
      <c r="N914" s="43"/>
      <c r="O914" s="43"/>
    </row>
    <row r="915" spans="8:15" ht="15.75" customHeight="1" x14ac:dyDescent="0.2">
      <c r="H915" s="43"/>
      <c r="N915" s="43"/>
      <c r="O915" s="43"/>
    </row>
    <row r="916" spans="8:15" ht="15.75" customHeight="1" x14ac:dyDescent="0.2">
      <c r="H916" s="43"/>
      <c r="N916" s="43"/>
      <c r="O916" s="43"/>
    </row>
    <row r="917" spans="8:15" ht="15.75" customHeight="1" x14ac:dyDescent="0.2">
      <c r="H917" s="43"/>
      <c r="N917" s="43"/>
      <c r="O917" s="43"/>
    </row>
    <row r="918" spans="8:15" ht="15.75" customHeight="1" x14ac:dyDescent="0.2">
      <c r="H918" s="43"/>
      <c r="N918" s="43"/>
      <c r="O918" s="43"/>
    </row>
    <row r="919" spans="8:15" ht="15.75" customHeight="1" x14ac:dyDescent="0.2">
      <c r="H919" s="43"/>
      <c r="N919" s="43"/>
      <c r="O919" s="43"/>
    </row>
    <row r="920" spans="8:15" ht="15.75" customHeight="1" x14ac:dyDescent="0.2">
      <c r="H920" s="43"/>
      <c r="N920" s="43"/>
      <c r="O920" s="43"/>
    </row>
    <row r="921" spans="8:15" ht="15.75" customHeight="1" x14ac:dyDescent="0.2">
      <c r="H921" s="43"/>
      <c r="N921" s="43"/>
      <c r="O921" s="43"/>
    </row>
    <row r="922" spans="8:15" ht="15.75" customHeight="1" x14ac:dyDescent="0.2">
      <c r="H922" s="43"/>
      <c r="N922" s="43"/>
      <c r="O922" s="43"/>
    </row>
    <row r="923" spans="8:15" ht="15.75" customHeight="1" x14ac:dyDescent="0.2">
      <c r="H923" s="43"/>
      <c r="N923" s="43"/>
      <c r="O923" s="43"/>
    </row>
    <row r="924" spans="8:15" ht="15.75" customHeight="1" x14ac:dyDescent="0.2">
      <c r="H924" s="43"/>
      <c r="N924" s="43"/>
      <c r="O924" s="43"/>
    </row>
    <row r="925" spans="8:15" ht="15.75" customHeight="1" x14ac:dyDescent="0.2">
      <c r="H925" s="43"/>
      <c r="N925" s="43"/>
      <c r="O925" s="43"/>
    </row>
    <row r="926" spans="8:15" ht="15.75" customHeight="1" x14ac:dyDescent="0.2">
      <c r="H926" s="43"/>
      <c r="N926" s="43"/>
      <c r="O926" s="43"/>
    </row>
    <row r="927" spans="8:15" ht="15.75" customHeight="1" x14ac:dyDescent="0.2">
      <c r="H927" s="43"/>
      <c r="N927" s="43"/>
      <c r="O927" s="43"/>
    </row>
    <row r="928" spans="8:15" ht="15.75" customHeight="1" x14ac:dyDescent="0.2">
      <c r="H928" s="43"/>
      <c r="N928" s="43"/>
      <c r="O928" s="43"/>
    </row>
    <row r="929" spans="8:15" ht="15.75" customHeight="1" x14ac:dyDescent="0.2">
      <c r="H929" s="43"/>
      <c r="N929" s="43"/>
      <c r="O929" s="43"/>
    </row>
    <row r="930" spans="8:15" ht="15.75" customHeight="1" x14ac:dyDescent="0.2">
      <c r="H930" s="43"/>
      <c r="N930" s="43"/>
      <c r="O930" s="43"/>
    </row>
    <row r="931" spans="8:15" ht="15.75" customHeight="1" x14ac:dyDescent="0.2">
      <c r="H931" s="43"/>
      <c r="N931" s="43"/>
      <c r="O931" s="43"/>
    </row>
    <row r="932" spans="8:15" ht="15.75" customHeight="1" x14ac:dyDescent="0.2">
      <c r="H932" s="43"/>
      <c r="N932" s="43"/>
      <c r="O932" s="43"/>
    </row>
    <row r="933" spans="8:15" ht="15.75" customHeight="1" x14ac:dyDescent="0.2">
      <c r="H933" s="43"/>
      <c r="N933" s="43"/>
      <c r="O933" s="43"/>
    </row>
    <row r="934" spans="8:15" ht="15.75" customHeight="1" x14ac:dyDescent="0.2">
      <c r="H934" s="43"/>
      <c r="N934" s="43"/>
      <c r="O934" s="43"/>
    </row>
    <row r="935" spans="8:15" ht="15.75" customHeight="1" x14ac:dyDescent="0.2">
      <c r="H935" s="43"/>
      <c r="N935" s="43"/>
      <c r="O935" s="43"/>
    </row>
    <row r="936" spans="8:15" ht="15.75" customHeight="1" x14ac:dyDescent="0.2">
      <c r="H936" s="43"/>
      <c r="N936" s="43"/>
      <c r="O936" s="43"/>
    </row>
    <row r="937" spans="8:15" ht="15.75" customHeight="1" x14ac:dyDescent="0.2">
      <c r="H937" s="43"/>
      <c r="N937" s="43"/>
      <c r="O937" s="43"/>
    </row>
    <row r="938" spans="8:15" ht="15.75" customHeight="1" x14ac:dyDescent="0.2">
      <c r="H938" s="43"/>
      <c r="N938" s="43"/>
      <c r="O938" s="43"/>
    </row>
    <row r="939" spans="8:15" ht="15.75" customHeight="1" x14ac:dyDescent="0.2">
      <c r="H939" s="43"/>
      <c r="N939" s="43"/>
      <c r="O939" s="43"/>
    </row>
    <row r="940" spans="8:15" ht="15.75" customHeight="1" x14ac:dyDescent="0.2">
      <c r="H940" s="43"/>
      <c r="N940" s="43"/>
      <c r="O940" s="43"/>
    </row>
    <row r="941" spans="8:15" ht="15.75" customHeight="1" x14ac:dyDescent="0.2">
      <c r="H941" s="43"/>
      <c r="N941" s="43"/>
      <c r="O941" s="43"/>
    </row>
    <row r="942" spans="8:15" ht="15.75" customHeight="1" x14ac:dyDescent="0.2">
      <c r="H942" s="43"/>
      <c r="N942" s="43"/>
      <c r="O942" s="43"/>
    </row>
    <row r="943" spans="8:15" ht="15.75" customHeight="1" x14ac:dyDescent="0.2">
      <c r="H943" s="43"/>
      <c r="N943" s="43"/>
      <c r="O943" s="43"/>
    </row>
    <row r="944" spans="8:15" ht="15.75" customHeight="1" x14ac:dyDescent="0.2">
      <c r="H944" s="43"/>
      <c r="N944" s="43"/>
      <c r="O944" s="43"/>
    </row>
    <row r="945" spans="8:15" ht="15.75" customHeight="1" x14ac:dyDescent="0.2">
      <c r="H945" s="43"/>
      <c r="N945" s="43"/>
      <c r="O945" s="43"/>
    </row>
    <row r="946" spans="8:15" ht="15.75" customHeight="1" x14ac:dyDescent="0.2">
      <c r="H946" s="43"/>
      <c r="N946" s="43"/>
      <c r="O946" s="43"/>
    </row>
    <row r="947" spans="8:15" ht="15.75" customHeight="1" x14ac:dyDescent="0.2">
      <c r="H947" s="43"/>
      <c r="N947" s="43"/>
      <c r="O947" s="43"/>
    </row>
    <row r="948" spans="8:15" ht="15.75" customHeight="1" x14ac:dyDescent="0.2">
      <c r="H948" s="43"/>
      <c r="N948" s="43"/>
      <c r="O948" s="43"/>
    </row>
    <row r="949" spans="8:15" ht="15.75" customHeight="1" x14ac:dyDescent="0.2">
      <c r="H949" s="43"/>
      <c r="N949" s="43"/>
      <c r="O949" s="43"/>
    </row>
    <row r="950" spans="8:15" ht="15.75" customHeight="1" x14ac:dyDescent="0.2">
      <c r="H950" s="43"/>
      <c r="N950" s="43"/>
      <c r="O950" s="43"/>
    </row>
    <row r="951" spans="8:15" ht="15.75" customHeight="1" x14ac:dyDescent="0.2">
      <c r="H951" s="43"/>
      <c r="N951" s="43"/>
      <c r="O951" s="43"/>
    </row>
    <row r="952" spans="8:15" ht="15.75" customHeight="1" x14ac:dyDescent="0.2">
      <c r="H952" s="43"/>
      <c r="N952" s="43"/>
      <c r="O952" s="43"/>
    </row>
    <row r="953" spans="8:15" ht="15.75" customHeight="1" x14ac:dyDescent="0.2">
      <c r="H953" s="43"/>
      <c r="N953" s="43"/>
      <c r="O953" s="43"/>
    </row>
    <row r="954" spans="8:15" ht="15.75" customHeight="1" x14ac:dyDescent="0.2">
      <c r="H954" s="43"/>
      <c r="N954" s="43"/>
      <c r="O954" s="43"/>
    </row>
    <row r="955" spans="8:15" ht="15.75" customHeight="1" x14ac:dyDescent="0.2">
      <c r="H955" s="43"/>
      <c r="N955" s="43"/>
      <c r="O955" s="43"/>
    </row>
    <row r="956" spans="8:15" ht="15.75" customHeight="1" x14ac:dyDescent="0.2">
      <c r="H956" s="43"/>
      <c r="N956" s="43"/>
      <c r="O956" s="43"/>
    </row>
    <row r="957" spans="8:15" ht="15.75" customHeight="1" x14ac:dyDescent="0.2">
      <c r="H957" s="43"/>
      <c r="N957" s="43"/>
      <c r="O957" s="43"/>
    </row>
    <row r="958" spans="8:15" ht="15.75" customHeight="1" x14ac:dyDescent="0.2">
      <c r="H958" s="43"/>
      <c r="N958" s="43"/>
      <c r="O958" s="43"/>
    </row>
    <row r="959" spans="8:15" ht="15.75" customHeight="1" x14ac:dyDescent="0.2">
      <c r="H959" s="43"/>
      <c r="N959" s="43"/>
      <c r="O959" s="43"/>
    </row>
    <row r="960" spans="8:15" ht="15.75" customHeight="1" x14ac:dyDescent="0.2">
      <c r="H960" s="43"/>
      <c r="N960" s="43"/>
      <c r="O960" s="43"/>
    </row>
    <row r="961" spans="8:15" ht="15.75" customHeight="1" x14ac:dyDescent="0.2">
      <c r="H961" s="43"/>
      <c r="N961" s="43"/>
      <c r="O961" s="43"/>
    </row>
    <row r="962" spans="8:15" ht="15.75" customHeight="1" x14ac:dyDescent="0.2">
      <c r="H962" s="43"/>
      <c r="N962" s="43"/>
      <c r="O962" s="43"/>
    </row>
    <row r="963" spans="8:15" ht="15.75" customHeight="1" x14ac:dyDescent="0.2">
      <c r="H963" s="43"/>
      <c r="N963" s="43"/>
      <c r="O963" s="43"/>
    </row>
    <row r="964" spans="8:15" ht="15.75" customHeight="1" x14ac:dyDescent="0.2">
      <c r="H964" s="43"/>
      <c r="N964" s="43"/>
      <c r="O964" s="43"/>
    </row>
    <row r="965" spans="8:15" ht="15.75" customHeight="1" x14ac:dyDescent="0.2">
      <c r="H965" s="43"/>
      <c r="N965" s="43"/>
      <c r="O965" s="43"/>
    </row>
    <row r="966" spans="8:15" ht="15.75" customHeight="1" x14ac:dyDescent="0.2">
      <c r="H966" s="43"/>
      <c r="N966" s="43"/>
      <c r="O966" s="43"/>
    </row>
    <row r="967" spans="8:15" ht="15.75" customHeight="1" x14ac:dyDescent="0.2">
      <c r="H967" s="43"/>
      <c r="N967" s="43"/>
      <c r="O967" s="43"/>
    </row>
    <row r="968" spans="8:15" ht="15.75" customHeight="1" x14ac:dyDescent="0.2">
      <c r="H968" s="43"/>
      <c r="N968" s="43"/>
      <c r="O968" s="43"/>
    </row>
    <row r="969" spans="8:15" ht="15.75" customHeight="1" x14ac:dyDescent="0.2">
      <c r="H969" s="43"/>
      <c r="N969" s="43"/>
      <c r="O969" s="43"/>
    </row>
    <row r="970" spans="8:15" ht="15.75" customHeight="1" x14ac:dyDescent="0.2">
      <c r="H970" s="43"/>
      <c r="N970" s="43"/>
      <c r="O970" s="43"/>
    </row>
    <row r="971" spans="8:15" ht="15.75" customHeight="1" x14ac:dyDescent="0.2">
      <c r="H971" s="43"/>
      <c r="N971" s="43"/>
      <c r="O971" s="43"/>
    </row>
    <row r="972" spans="8:15" ht="15.75" customHeight="1" x14ac:dyDescent="0.2">
      <c r="H972" s="43"/>
      <c r="N972" s="43"/>
      <c r="O972" s="43"/>
    </row>
    <row r="973" spans="8:15" ht="15.75" customHeight="1" x14ac:dyDescent="0.2">
      <c r="H973" s="43"/>
      <c r="N973" s="43"/>
      <c r="O973" s="43"/>
    </row>
    <row r="974" spans="8:15" ht="15.75" customHeight="1" x14ac:dyDescent="0.2">
      <c r="H974" s="43"/>
      <c r="N974" s="43"/>
      <c r="O974" s="43"/>
    </row>
    <row r="975" spans="8:15" ht="15.75" customHeight="1" x14ac:dyDescent="0.2">
      <c r="H975" s="43"/>
      <c r="N975" s="43"/>
      <c r="O975" s="43"/>
    </row>
    <row r="976" spans="8:15" ht="15.75" customHeight="1" x14ac:dyDescent="0.2">
      <c r="H976" s="43"/>
      <c r="N976" s="43"/>
      <c r="O976" s="43"/>
    </row>
    <row r="977" spans="8:15" ht="15.75" customHeight="1" x14ac:dyDescent="0.2">
      <c r="H977" s="43"/>
      <c r="N977" s="43"/>
      <c r="O977" s="43"/>
    </row>
    <row r="978" spans="8:15" ht="15.75" customHeight="1" x14ac:dyDescent="0.2">
      <c r="H978" s="43"/>
      <c r="N978" s="43"/>
      <c r="O978" s="43"/>
    </row>
    <row r="979" spans="8:15" ht="15.75" customHeight="1" x14ac:dyDescent="0.2">
      <c r="H979" s="43"/>
      <c r="N979" s="43"/>
      <c r="O979" s="43"/>
    </row>
    <row r="980" spans="8:15" ht="15.75" customHeight="1" x14ac:dyDescent="0.2">
      <c r="H980" s="43"/>
      <c r="N980" s="43"/>
      <c r="O980" s="43"/>
    </row>
    <row r="981" spans="8:15" ht="15.75" customHeight="1" x14ac:dyDescent="0.2">
      <c r="H981" s="43"/>
      <c r="N981" s="43"/>
      <c r="O981" s="43"/>
    </row>
    <row r="982" spans="8:15" ht="15.75" customHeight="1" x14ac:dyDescent="0.2">
      <c r="H982" s="43"/>
      <c r="N982" s="43"/>
      <c r="O982" s="43"/>
    </row>
    <row r="983" spans="8:15" ht="15.75" customHeight="1" x14ac:dyDescent="0.2">
      <c r="H983" s="43"/>
      <c r="N983" s="43"/>
      <c r="O983" s="43"/>
    </row>
    <row r="984" spans="8:15" ht="15.75" customHeight="1" x14ac:dyDescent="0.2">
      <c r="H984" s="43"/>
      <c r="N984" s="43"/>
      <c r="O984" s="43"/>
    </row>
    <row r="985" spans="8:15" ht="15.75" customHeight="1" x14ac:dyDescent="0.2">
      <c r="H985" s="43"/>
      <c r="N985" s="43"/>
      <c r="O985" s="43"/>
    </row>
    <row r="986" spans="8:15" ht="15.75" customHeight="1" x14ac:dyDescent="0.2">
      <c r="H986" s="43"/>
      <c r="N986" s="43"/>
      <c r="O986" s="43"/>
    </row>
    <row r="987" spans="8:15" ht="15.75" customHeight="1" x14ac:dyDescent="0.2">
      <c r="H987" s="43"/>
      <c r="N987" s="43"/>
      <c r="O987" s="43"/>
    </row>
    <row r="988" spans="8:15" ht="15.75" customHeight="1" x14ac:dyDescent="0.2">
      <c r="H988" s="43"/>
      <c r="N988" s="43"/>
      <c r="O988" s="43"/>
    </row>
    <row r="989" spans="8:15" ht="15.75" customHeight="1" x14ac:dyDescent="0.2">
      <c r="H989" s="43"/>
      <c r="N989" s="43"/>
      <c r="O989" s="43"/>
    </row>
    <row r="990" spans="8:15" ht="15.75" customHeight="1" x14ac:dyDescent="0.2">
      <c r="H990" s="43"/>
      <c r="N990" s="43"/>
      <c r="O990" s="43"/>
    </row>
    <row r="991" spans="8:15" ht="15.75" customHeight="1" x14ac:dyDescent="0.2">
      <c r="H991" s="43"/>
      <c r="N991" s="43"/>
      <c r="O991" s="43"/>
    </row>
    <row r="992" spans="8:15" ht="15.75" customHeight="1" x14ac:dyDescent="0.2">
      <c r="H992" s="43"/>
      <c r="N992" s="43"/>
      <c r="O992" s="43"/>
    </row>
    <row r="993" spans="8:15" ht="15.75" customHeight="1" x14ac:dyDescent="0.2">
      <c r="H993" s="43"/>
      <c r="N993" s="43"/>
      <c r="O993" s="43"/>
    </row>
    <row r="994" spans="8:15" ht="15.75" customHeight="1" x14ac:dyDescent="0.2">
      <c r="H994" s="43"/>
      <c r="N994" s="43"/>
      <c r="O994" s="43"/>
    </row>
    <row r="995" spans="8:15" ht="15.75" customHeight="1" x14ac:dyDescent="0.2">
      <c r="H995" s="43"/>
      <c r="N995" s="43"/>
      <c r="O995" s="43"/>
    </row>
    <row r="996" spans="8:15" ht="15.75" customHeight="1" x14ac:dyDescent="0.2">
      <c r="H996" s="43"/>
      <c r="N996" s="43"/>
      <c r="O996" s="43"/>
    </row>
    <row r="997" spans="8:15" ht="15.75" customHeight="1" x14ac:dyDescent="0.2">
      <c r="H997" s="43"/>
      <c r="N997" s="43"/>
      <c r="O997" s="43"/>
    </row>
  </sheetData>
  <mergeCells count="1">
    <mergeCell ref="B1:I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L1</vt:lpstr>
      <vt:lpstr>L2</vt:lpstr>
      <vt:lpstr>L3</vt:lpstr>
      <vt:lpstr>Total avec CDD 12 mois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AUBRY</dc:creator>
  <cp:lastModifiedBy>SAMYNA Shaynes</cp:lastModifiedBy>
  <cp:lastPrinted>2026-09-15T08:00:46Z</cp:lastPrinted>
  <dcterms:created xsi:type="dcterms:W3CDTF">2023-02-06T16:11:34Z</dcterms:created>
  <dcterms:modified xsi:type="dcterms:W3CDTF">2026-09-15T08:00:58Z</dcterms:modified>
</cp:coreProperties>
</file>